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sesnamx-my.sharepoint.com/personal/dbolvera_sesna_gob_mx/Documents/Respaldo Daina/PP y MIR/DIAGNÓSTICO NUEVO Pp P015/MIR_ARBOLES_DIAGNÓSTICO/"/>
    </mc:Choice>
  </mc:AlternateContent>
  <xr:revisionPtr revIDLastSave="0" documentId="8_{D798712B-A303-4767-ABE9-039670A56B65}" xr6:coauthVersionLast="47" xr6:coauthVersionMax="47" xr10:uidLastSave="{00000000-0000-0000-0000-000000000000}"/>
  <bookViews>
    <workbookView xWindow="510" yWindow="450" windowWidth="27630" windowHeight="15105" xr2:uid="{00000000-000D-0000-FFFF-FFFF00000000}"/>
  </bookViews>
  <sheets>
    <sheet name="MIR" sheetId="4" r:id="rId1"/>
  </sheets>
  <definedNames>
    <definedName name="_xlnm._FilterDatabase" localSheetId="0" hidden="1">MIR!$A$3:$BL$18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U15" i="4" l="1"/>
  <c r="AV15" i="4" s="1"/>
  <c r="AU13" i="4" l="1"/>
  <c r="AV13" i="4" s="1"/>
  <c r="AU16" i="4"/>
  <c r="AV16" i="4" s="1"/>
  <c r="AK16" i="4" l="1"/>
  <c r="AK18" i="4"/>
  <c r="AC10" i="4" l="1"/>
  <c r="AC5" i="4"/>
  <c r="AC18" i="4" l="1"/>
  <c r="AD18" i="4" s="1"/>
  <c r="AC17" i="4"/>
  <c r="AD17" i="4" s="1"/>
  <c r="AC16" i="4"/>
  <c r="AD16" i="4" s="1"/>
  <c r="AC15" i="4"/>
  <c r="AD15" i="4" s="1"/>
  <c r="AC14" i="4"/>
  <c r="AD14" i="4" s="1"/>
  <c r="AC13" i="4"/>
  <c r="AD13" i="4" s="1"/>
  <c r="AC12" i="4"/>
  <c r="AD12" i="4" s="1"/>
  <c r="AC11" i="4"/>
  <c r="AD11" i="4" s="1"/>
  <c r="AD10" i="4"/>
  <c r="AC9" i="4"/>
  <c r="AD9" i="4" s="1"/>
  <c r="AC8" i="4"/>
  <c r="AD8" i="4" s="1"/>
  <c r="AC7" i="4"/>
  <c r="AD7" i="4" s="1"/>
  <c r="AC6" i="4"/>
  <c r="AD6" i="4" s="1"/>
  <c r="AD5" i="4"/>
  <c r="AC4" i="4"/>
  <c r="AD4" i="4" s="1"/>
  <c r="O4" i="4"/>
  <c r="P4" i="4" s="1"/>
  <c r="T4" i="4"/>
  <c r="U4" i="4" s="1"/>
  <c r="AL4" i="4"/>
  <c r="AM4" i="4" s="1"/>
  <c r="AU4" i="4"/>
  <c r="AV4" i="4" s="1"/>
  <c r="BD4" i="4"/>
  <c r="BE4" i="4" s="1"/>
  <c r="O5" i="4"/>
  <c r="P5" i="4" s="1"/>
  <c r="T5" i="4"/>
  <c r="U5" i="4" s="1"/>
  <c r="AL5" i="4"/>
  <c r="AM5" i="4" s="1"/>
  <c r="AU5" i="4"/>
  <c r="AV5" i="4" s="1"/>
  <c r="BD5" i="4"/>
  <c r="BE5" i="4" s="1"/>
  <c r="O6" i="4"/>
  <c r="P6" i="4" s="1"/>
  <c r="T6" i="4"/>
  <c r="U6" i="4" s="1"/>
  <c r="AL6" i="4"/>
  <c r="AM6" i="4" s="1"/>
  <c r="AU6" i="4"/>
  <c r="AV6" i="4" s="1"/>
  <c r="BD6" i="4"/>
  <c r="BE6" i="4" s="1"/>
  <c r="O7" i="4"/>
  <c r="P7" i="4" s="1"/>
  <c r="T7" i="4"/>
  <c r="U7" i="4" s="1"/>
  <c r="AL7" i="4"/>
  <c r="AM7" i="4" s="1"/>
  <c r="AU7" i="4"/>
  <c r="AV7" i="4" s="1"/>
  <c r="BD7" i="4"/>
  <c r="BE7" i="4" s="1"/>
  <c r="O8" i="4"/>
  <c r="P8" i="4" s="1"/>
  <c r="T8" i="4"/>
  <c r="U8" i="4" s="1"/>
  <c r="AL8" i="4"/>
  <c r="AM8" i="4" s="1"/>
  <c r="AU8" i="4"/>
  <c r="AV8" i="4" s="1"/>
  <c r="BD8" i="4"/>
  <c r="BE8" i="4" s="1"/>
  <c r="O9" i="4"/>
  <c r="P9" i="4" s="1"/>
  <c r="T9" i="4"/>
  <c r="U9" i="4" s="1"/>
  <c r="AL9" i="4"/>
  <c r="AM9" i="4" s="1"/>
  <c r="AU9" i="4"/>
  <c r="AV9" i="4" s="1"/>
  <c r="BD9" i="4"/>
  <c r="BE9" i="4" s="1"/>
  <c r="O10" i="4"/>
  <c r="P10" i="4" s="1"/>
  <c r="T10" i="4"/>
  <c r="U10" i="4" s="1"/>
  <c r="AL10" i="4"/>
  <c r="AM10" i="4" s="1"/>
  <c r="AU10" i="4"/>
  <c r="AV10" i="4" s="1"/>
  <c r="BD10" i="4"/>
  <c r="BE10" i="4" s="1"/>
  <c r="O11" i="4"/>
  <c r="P11" i="4" s="1"/>
  <c r="T11" i="4"/>
  <c r="U11" i="4" s="1"/>
  <c r="AL11" i="4"/>
  <c r="AM11" i="4" s="1"/>
  <c r="AU11" i="4"/>
  <c r="AV11" i="4" s="1"/>
  <c r="BD11" i="4"/>
  <c r="BE11" i="4" s="1"/>
  <c r="O12" i="4"/>
  <c r="P12" i="4" s="1"/>
  <c r="T12" i="4"/>
  <c r="U12" i="4" s="1"/>
  <c r="AL12" i="4"/>
  <c r="AM12" i="4" s="1"/>
  <c r="AU12" i="4"/>
  <c r="AV12" i="4" s="1"/>
  <c r="BD12" i="4"/>
  <c r="BE12" i="4" s="1"/>
  <c r="O13" i="4"/>
  <c r="P13" i="4" s="1"/>
  <c r="T13" i="4"/>
  <c r="U13" i="4" s="1"/>
  <c r="AL13" i="4"/>
  <c r="AM13" i="4" s="1"/>
  <c r="BD13" i="4"/>
  <c r="BE13" i="4" s="1"/>
  <c r="O14" i="4"/>
  <c r="P14" i="4" s="1"/>
  <c r="T14" i="4"/>
  <c r="U14" i="4" s="1"/>
  <c r="AL14" i="4"/>
  <c r="AM14" i="4" s="1"/>
  <c r="AU14" i="4"/>
  <c r="AV14" i="4" s="1"/>
  <c r="BD14" i="4"/>
  <c r="BE14" i="4" s="1"/>
  <c r="O15" i="4"/>
  <c r="P15" i="4" s="1"/>
  <c r="T15" i="4"/>
  <c r="U15" i="4" s="1"/>
  <c r="AL15" i="4"/>
  <c r="AM15" i="4" s="1"/>
  <c r="BD15" i="4"/>
  <c r="BE15" i="4" s="1"/>
  <c r="O16" i="4"/>
  <c r="P16" i="4" s="1"/>
  <c r="T16" i="4"/>
  <c r="U16" i="4" s="1"/>
  <c r="V16" i="4"/>
  <c r="AL16" i="4"/>
  <c r="BD16" i="4"/>
  <c r="BE16" i="4" s="1"/>
  <c r="O17" i="4"/>
  <c r="P17" i="4" s="1"/>
  <c r="T17" i="4"/>
  <c r="U17" i="4" s="1"/>
  <c r="AL17" i="4"/>
  <c r="AM17" i="4" s="1"/>
  <c r="AU17" i="4"/>
  <c r="AV17" i="4" s="1"/>
  <c r="BD17" i="4"/>
  <c r="BE17" i="4" s="1"/>
  <c r="AM16" i="4" l="1"/>
  <c r="BD18" i="4"/>
  <c r="BE18" i="4" s="1"/>
  <c r="AU18" i="4"/>
  <c r="AV18" i="4" s="1"/>
  <c r="AL18" i="4"/>
  <c r="AM18" i="4" s="1"/>
  <c r="T18" i="4"/>
  <c r="U18" i="4" s="1"/>
  <c r="O18" i="4" l="1"/>
  <c r="P1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tc={659ABECA-32B1-45B0-BF81-2EBAE541AFE8}</author>
    <author>tc={2D5412CC-C12B-49C5-8349-41C4CFB30FE1}</author>
    <author>tc={1C3285B6-C993-41D2-AF4A-A08806AC2F10}</author>
  </authors>
  <commentList>
    <comment ref="D8" authorId="0" shapeId="0" xr:uid="{659ABECA-32B1-45B0-BF81-2EBAE541AFE8}">
      <text>
        <t>[Comentario encadenado]
Su versión de Excel le permite leer este comentario encadenado; sin embargo, las ediciones que se apliquen se quitarán si el archivo se abre en una versión más reciente de Excel. Más información: https://go.microsoft.com/fwlink/?linkid=870924
Comentario:
    es un promedio de la satisfacción que tienen los integrantes del SNA, pero no mide un avance en la entrega del componente señalado.</t>
      </text>
    </comment>
    <comment ref="E14" authorId="1" shapeId="0" xr:uid="{2D5412CC-C12B-49C5-8349-41C4CFB30FE1}">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corrigió el error en su definición</t>
      </text>
    </comment>
    <comment ref="M15" authorId="2" shapeId="0" xr:uid="{1C3285B6-C993-41D2-AF4A-A08806AC2F10}">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meta se ajusto de 100 a 90 durante el reporte del primer trimestre</t>
      </text>
    </comment>
  </commentList>
</comments>
</file>

<file path=xl/sharedStrings.xml><?xml version="1.0" encoding="utf-8"?>
<sst xmlns="http://schemas.openxmlformats.org/spreadsheetml/2006/main" count="591" uniqueCount="346">
  <si>
    <t>Nivel MIR</t>
  </si>
  <si>
    <t>Resumen Narrativo</t>
  </si>
  <si>
    <t>Indicadores</t>
  </si>
  <si>
    <t>Medios de verificación</t>
  </si>
  <si>
    <t>Supuestos</t>
  </si>
  <si>
    <t>METAS</t>
  </si>
  <si>
    <t>Comportamiento esperado</t>
  </si>
  <si>
    <t>AVANCE ANUAL (Aplica para indicadores trimestrales y semestrales y anuales)</t>
  </si>
  <si>
    <t>AVANCE 1° TRIMESTRE (Aplica para indicadores trimestrales)</t>
  </si>
  <si>
    <t>AVANCE 2° TRIMESTRE  (Aplica para indicadores trimestrales y semestrales)</t>
  </si>
  <si>
    <t>AVANCE 3° TRIMESTRE (Aplica para indicadores trimestrales)</t>
  </si>
  <si>
    <t>AVANCE 4° TRIMESTRE  (Aplica para indicadores trimestrales y semestrales)</t>
  </si>
  <si>
    <t>Nombre</t>
  </si>
  <si>
    <t>Definición</t>
  </si>
  <si>
    <t>Método de Cálculo</t>
  </si>
  <si>
    <t>Frecuencia de Medición</t>
  </si>
  <si>
    <t>Unidad de medida</t>
  </si>
  <si>
    <t>Dimensión del Indicador</t>
  </si>
  <si>
    <t>Tipo de Indicador</t>
  </si>
  <si>
    <t>Meta programada anual</t>
  </si>
  <si>
    <t>Meta alcanzada anual</t>
  </si>
  <si>
    <t>Variación % anual con parámetro de semaforización</t>
  </si>
  <si>
    <t>Resultado anual</t>
  </si>
  <si>
    <t>Justificación de la variación anual</t>
  </si>
  <si>
    <t>Programado</t>
  </si>
  <si>
    <t>Alcanzado</t>
  </si>
  <si>
    <t>Variación % con parámetro de semaforización</t>
  </si>
  <si>
    <t>Resultado</t>
  </si>
  <si>
    <t>Justificación de la variación</t>
  </si>
  <si>
    <t>Fin</t>
  </si>
  <si>
    <t>Propósito</t>
  </si>
  <si>
    <t>Componentes</t>
  </si>
  <si>
    <t>Actividades</t>
  </si>
  <si>
    <t>(Calificación encuesta 1 + Calificación encuesta 2 + Calificación encuesta n… / Total de encuestas realizadas)</t>
  </si>
  <si>
    <t xml:space="preserve">El indicador mide el porcentaje de existencia de Planes o Programas Anticorrupción en las instituciones de los poderes ejecutivo, legislativo y judicial de las 32 entidades federativas del país. </t>
  </si>
  <si>
    <t xml:space="preserve">Porcentaje </t>
  </si>
  <si>
    <t>Eficacia</t>
  </si>
  <si>
    <t>Estratégico</t>
  </si>
  <si>
    <t>Promedio</t>
  </si>
  <si>
    <t>Calidad</t>
  </si>
  <si>
    <t>Gestión</t>
  </si>
  <si>
    <t>Contribuir a la generación de resultados óptimos en la prevención, detección, regulación y sanción de hechos de corrupción y faltas administrativas mediante mecanismos de coordinación entre las instituciones del Sistema Nacional Anticorrupción.</t>
  </si>
  <si>
    <t>Ascendente</t>
  </si>
  <si>
    <t>Eficiencia</t>
  </si>
  <si>
    <t>Porcentaje</t>
  </si>
  <si>
    <t>Descendente</t>
  </si>
  <si>
    <t>Anual</t>
  </si>
  <si>
    <t>Semestral</t>
  </si>
  <si>
    <t>N/A</t>
  </si>
  <si>
    <t>Porcentaje de cumplimiento de las acciones estratégicas comunes con los Sistemas Estatales Anticorrupción en la implementación de la Política Nacional Anticorrupción.</t>
  </si>
  <si>
    <t>2.  Mecanismos de colaboración y coordinación con los integrantes del Sistema Nacional Anticorrupción establecidos.</t>
  </si>
  <si>
    <t>1.2. Implantación del Modelo de Seguimiento y Evaluación de la Corrupción (MOSEC).</t>
  </si>
  <si>
    <t>El marco normativo en materia anticorrupción se mantiene vigente. 
El Estado mexicano considera que la agenda de combate a la corrupción es prioritaria.</t>
  </si>
  <si>
    <t>2.1. Implementación de la estrategia de difusión.</t>
  </si>
  <si>
    <t>2.2. Seguimiento a las acciones de coordinación con los integrantes del Sistema Nacional Anticorrupción y los entes públicos.</t>
  </si>
  <si>
    <t>Tasa de prevalencia de corrupción.</t>
  </si>
  <si>
    <t>Porcentaje federal de acciones anticorrupción.</t>
  </si>
  <si>
    <t>Porcentaje de aplicación de Programas Anticorrupción en entidades federativas.</t>
  </si>
  <si>
    <t>Porcentaje de avance de la estrategia de difusión.</t>
  </si>
  <si>
    <t>Bienal
La información de la siguiente medición estará disponible en 2020 y a partir de esta medición, cada dos años.</t>
  </si>
  <si>
    <t>Promedio porcentual</t>
  </si>
  <si>
    <t>Porcentaje de avance en el desarrollo de Programas de Implementación.</t>
  </si>
  <si>
    <t>Este indicador mide el avance de la programación de estrategias, proyectos y/o actividades estratégicas para la implementación de la Política Nacional Anticorrupción, aprobada por el Comité Coordinador, de acuerdo con el proceso establecido.</t>
  </si>
  <si>
    <t>1.1. Desarrollo de Programas de Implementación de la Política Nacional Anticorrupción.</t>
  </si>
  <si>
    <t>Trimestral</t>
  </si>
  <si>
    <t>(Programas de Implementación desarrollados / Programas de Implementación programados) * 100</t>
  </si>
  <si>
    <t>El Comité Coordinador genera acuerdos en materia de prevención, detección, regulación y sanción de hechos de corrupción y faltas administrativas.</t>
  </si>
  <si>
    <t>Los Sistemas Estatales Anticorrupción se encuentran conformados y realizan esfuerzos y acciones específicas para la prevención, investigación y sanción de hechos de corrupción y faltas administrativas.</t>
  </si>
  <si>
    <t>Los Sistemas Estatales Anticorrupción hacen uso de la estrategia de difusión y aplican las recomendaciones que se emiten.</t>
  </si>
  <si>
    <t>Los integrantes del Sistema Nacional Anticorrupción utilizan los mecanismos de coordinación y colaboración en la instrumentación de la Política Nacional Anticorrupción.</t>
  </si>
  <si>
    <t>El indicador refleja la provisión de insumos técnicos requeridos por el Comité Coordinador o propuestos por la Comisión Ejecutiva que se presentan en las sesiones del Comité Coordinador, en materia de  prevención, detección, regulación y sanción de hechos de corrupción y  faltas administrativas.</t>
  </si>
  <si>
    <t>1.3. Realización de Sesiones Ordinarias del Comité Coordinador del Sistema Nacional Anticorrupción.</t>
  </si>
  <si>
    <t>Este indicador mide el cumplimiento del marco normativo aplicable a la organización y celebración de las sesiones ordinarias del Comité Coordinador del Sistema Nacional Anticorrupción.</t>
  </si>
  <si>
    <t>3. Plataforma Digital Nacional integrada con los Sistemas 1, 2 y 3 de la Ley General del Sistema Nacional Anticorrupción.</t>
  </si>
  <si>
    <t>4. Especificaciones técnicas y estándares de datos de los Sistemas 4, 5 y 6 de la Ley General del Sistema Nacional Anticorrupción publicados.</t>
  </si>
  <si>
    <t>Los integrantes del Sistema Nacional Anticorrupción utilizan la Plataforma Digital Nacional.</t>
  </si>
  <si>
    <t>Porcentaje de las especificaciones publicadas en el portal web de la Plataforma Digital Nacional</t>
  </si>
  <si>
    <t>Los sujetos obligados generan la información y los datos correspondientes de acuerdo con las especificaciones técnicas y estándares publicados.</t>
  </si>
  <si>
    <t>Publicación de especificaciones = (especificaciones técnicas generadas / número de especificaciones programadas)*100</t>
  </si>
  <si>
    <t xml:space="preserve">3.1.   Seguimiento a la mesa de ayuda de la Plataforma Digital Nacional. </t>
  </si>
  <si>
    <t>Porcentaje de reportes o incidencias resueltas</t>
  </si>
  <si>
    <t>Número de reportes e incidencias recibidas en la mesa de ayuda que se resuelven</t>
  </si>
  <si>
    <t>Seguimiento a la mesa de ayuda = (incidencias resueltas / incidencias reportadas) *100</t>
  </si>
  <si>
    <t>Los sujetos obligados utilizan adecuadamente la mesa de ayuda de la Plataforma Digital Nacional.</t>
  </si>
  <si>
    <t xml:space="preserve">3.2. Adquisición y/o arrendamiento de la infraestructura necesaria para el funcionamiento de la Plataforma Digital Nacional. </t>
  </si>
  <si>
    <t>Este indicador mide el porcentaje de avance en la adquisición y/o arrendamiento de la infraestructura necesaria para el funcionamiento de la Plataforma Digital Nacional</t>
  </si>
  <si>
    <t>(Infraestructura adquirida y/o arrendada / total de infraestructura necesaria) *100</t>
  </si>
  <si>
    <t>Economía</t>
  </si>
  <si>
    <t>Los sujetos obligados conectan sus Sistemas a  la Plataforma Digital Nacional.</t>
  </si>
  <si>
    <t>4.1. Desarrollo del estudio y análisis de los datos contenidos en los sistemas de sujetos obligados proveedores de información para el desarrollo de especificaciones técnicas y estándares de datos.</t>
  </si>
  <si>
    <t>Porcentaje de estudios requeridos para desarrollar especificaciones técnicas y estándares de datos que garanticen la interoperabilidad de sus datos.</t>
  </si>
  <si>
    <t>Este indicador señala el avance en el desarrollo de especificaciones y estándares de datos que garanticen la interoperabilidad de los datos de los proveedores de información.</t>
  </si>
  <si>
    <t>(Estudios realizados / Estudios programados) * 100</t>
  </si>
  <si>
    <t>porcentaje</t>
  </si>
  <si>
    <t>Los proveedores de datos colaboran con informar qué campos contemplan sus Sistemas para el desarrollo de especificaciones técnicas y estándares.</t>
  </si>
  <si>
    <t>Porcentaje de Sesiones Ordinarias, Organizadas y Celebradas</t>
  </si>
  <si>
    <t>Encuesta Nacional de Calidad e Impacto Gubernamental, (ENCIG), disponible en: https://www.inegi.org.mx/programas/encig/</t>
  </si>
  <si>
    <t>(Insumos técnicos realizados por la SESNA / Insumos técnicos requeridos por el Comité Coordinador y/o propuestos por la Comisión Ejecutiva) * 100
SESNA: Secretaría Ejecutiva del Sistema Nacional Anticorrupción.</t>
  </si>
  <si>
    <t>1. Políticas públicas orientadas a la prevención, detección y sanción de faltas administrativas y hechos de corrupción aprobadas por el Comité Coordinador del Sistema Nacional Anticorrupción.</t>
  </si>
  <si>
    <t xml:space="preserve"> Los entes públicos del país implementan las políticas públicas aprobadas por el Comité Coordinador del Sistema Nacional Anticorrupción orientadas a la prevención, detección y sanción de faltas administrativas y hechos de corrupción.  </t>
  </si>
  <si>
    <t>Promedio de calificación en las encuestas de percepción de los integrantes del Sistema Nacional Anticorrupción.</t>
  </si>
  <si>
    <t>Este indicador refleja el nivel de satisfacción que tienen los integrantes del Sistema Nacional Anticorrupción en cuanto a los trabajos de coordinación y colaboración.</t>
  </si>
  <si>
    <t>Porcentaje de servicios tecnológicos, técnicos y de infraestructura disponibles para el uso y funcionamiento de la Plataforma Digital Nacional</t>
  </si>
  <si>
    <t>Mide el nivel disponible de:
1. Servicios (S): suministro, administración, soporte, mantenimiento y seguridad de la Plataforma Digital Nacional;
2. Infraestructura (I): servidores, licenciamiento, software y demás infraestructura necesaria para el funcionamiento de la Plataforma Digital Nacional; y
La Plataforma deberá contar con las capacidades técnológicas, de infraestructura y técnicas necesarias para garantizar un nivel de servicio mínimo para que cualquier proveedor de datos de los Sistemas 1, 2 y 3 pueda conectarse e integrar sus datos a la Plataforma.</t>
  </si>
  <si>
    <t>El Comité Coordinador del Sistema Nacional Anticorrupción promueve la implementación de la Política Nacional Anticorrupción a través de los programas de implementación y el modelo de seguimiento.</t>
  </si>
  <si>
    <t>Este indicador refleja el crecimiento marginal de indicadores identificados en el Modelo de Seguimiento y Evaluación de la Corrupción que cuentan con registro de información y por lo tanto es posible calcularlos y dar seguimiento de forma regular.</t>
  </si>
  <si>
    <t>El Comité Coordinador  reconoce y considera los resultados del Modelo de Seguimiento y Evaluación de la Corrupción en el fortalecimiento progresivo de la Política Nacional Anticorrupción.</t>
  </si>
  <si>
    <t>Este indicador mide el grado de avance en la implementación de la estrategia de difusión de la Secretaría Ejecutiva del Sistema Nacional Anticorrupción.</t>
  </si>
  <si>
    <t>Este indicador mide el grado de avance en la implementación de acciones estratégicas comunes establecidas con los Sistemas Estatales Anticorrupción (SEA) a partir de mecanismos de coordinación con la Secretaría Ejecutiva del Sistema Nacional Anticorrupción.</t>
  </si>
  <si>
    <t>(((Número de acciones estratégicas realizadas con el SEA 1 / Total de acciones estratégicas acordadas) + (Número de acciones estratégicas realizadas  con el SEA 2 / Total de acciones estratégicas acordadas) + (Número de acciones estratégicas realizadas  con el SEA n / Total de acciones estratégicas acordadas)) / Total de Sistemas Estatales Anticorrupción instalados)* 100
SEA= Sistema Estatal Anticorrupción</t>
  </si>
  <si>
    <t xml:space="preserve">(Indicadores del MOSEC con registros de información en el periodo t) / Indicadores identificados en el MOSEC en el periodo t) * 100
MOSEC= Modelo de Seguimiento y Evaluación de la Corrupción </t>
  </si>
  <si>
    <t>(Sesiones ordinarias organizadas y celebradas  / Total de sesiones ordinarias que ordenan las normas aplicables) * 100</t>
  </si>
  <si>
    <t>Porcentaje de insumos técnicos realizados por la Secretaría Ejecutiva del Sistema Nacional Anticorrupción.</t>
  </si>
  <si>
    <r>
      <t>El Comité Coordinador del Sistema Nacional Anticorrupción utiliza los insumos técnicos para combatir y prevenir la</t>
    </r>
    <r>
      <rPr>
        <sz val="11"/>
        <color rgb="FFFF0000"/>
        <rFont val="Soberana Sans"/>
        <family val="3"/>
      </rPr>
      <t xml:space="preserve"> </t>
    </r>
    <r>
      <rPr>
        <sz val="11"/>
        <rFont val="Soberana Sans"/>
        <family val="3"/>
      </rPr>
      <t xml:space="preserve"> corrupción y las faltas administrativas.</t>
    </r>
  </si>
  <si>
    <r>
      <t xml:space="preserve">El indicador mide el porcentaje de acciones (trámites, servicios y/o procesos) que son atendidos a nivel federal en el poder ejecutivo y judicial para prevenir la corrupción como parte de sus programas o planes anticorrupción. Tomando en consideración que la Política Nacional Anticorrupción está en proceso de aprobación se toma esta herramienta estadística como referencia para medir las acciones que realiza la Administración Pública Federal en materia anticorrupción para el año </t>
    </r>
    <r>
      <rPr>
        <sz val="12"/>
        <rFont val="Soberana Sans"/>
        <family val="3"/>
      </rPr>
      <t>2020</t>
    </r>
    <r>
      <rPr>
        <sz val="11"/>
        <rFont val="Soberana Sans"/>
        <family val="3"/>
      </rPr>
      <t>. No se integra la medición del poder legislativo ya que no se cuenta con la información de ese poder.</t>
    </r>
  </si>
  <si>
    <t>Porcentaje de indicadores del Modelo de Seguimiento y Evalulación de la Corrupción con registro de información.</t>
  </si>
  <si>
    <t>Porcentaje de Infraestructura adquirida y/o arrendada</t>
  </si>
  <si>
    <t>Relación de seguimiento de acuerdos emitidos por el Comité Coordinador en resguardo de la Dirección General de Asuntos Jurídicos de la Secretaría Ejecutiva del Sistema Nacional Anticorrupción. Disponible físicamente en: Avenida Coyoacán No. 1501, Col del Valle Centro, Del. Benito Juárez, C.P. 03100, Ciudad de México.</t>
  </si>
  <si>
    <t>Programa de Implementación, publicado en la página de la SESNA. Disponible en: https://www.gob.mx/sesna</t>
  </si>
  <si>
    <t>Nota metodológica y conceptual del Modelo de Seguimiento y Evaluación de la Corrupción en resguardo de la Unidad de Riesgos y Política Pública de la Secretaría Ejecutiva del Sistema Nacional Anticorrupción. Disponible físicamente en: Avenida Coyoacán No. 1501, Col del Valle Centro, Del. Benito Juárez, C.P. 03100, Ciudad de México.</t>
  </si>
  <si>
    <t>Actas de las sesiones ordinarias del Comité Coordinador celebradas, en resguardo de la Dirección General de Asuntos Jurídicos. Disponible físicamente en: Avenida Coyoacán No. 1501, Col del Valle Centro, Del. Benito Juárez, C.P. 03100, Ciudad de México.</t>
  </si>
  <si>
    <t>Informe de avances bajo el resguardo de la Dirección General de Vinculación Interinstitucional de la SESNA. Disponible físicamente en: Avenida Coyoacán No. 1501, Col del Valle Centro, Del. Benito Juárez, C.P. 03100, Ciudad de México.</t>
  </si>
  <si>
    <t xml:space="preserve">Informe de acciones estratégicas comunes bajo el resguardo de la Dirección General de Vinculación Interinstitucional de la SESNA. Disponible físicamente en: Avenida Coyoacán No. 1501, Col del Valle Centro, Del. Benito Juárez, C.P. 03100, Ciudad de México.
</t>
  </si>
  <si>
    <t>Correos de la mesa de ayuda y bitácora interna bajo el resguardo de la USTPDN de la SESNA. Disponible físicamente en: Avenida Coyoacán No. 1501, Col del Valle Centro, Del. Benito Juárez, C.P. 03100, Ciudad de México.</t>
  </si>
  <si>
    <t>Procedimientos de contrataciones, adquisiciones y/o arrendamiento bajo el resguardo de la USTPDN de la SESNA. Disponible físicamente en: Avenida Coyoacán No. 1501, Col del Valle Centro, Del. Benito Juárez, C.P. 03100, Ciudad de México.</t>
  </si>
  <si>
    <t>Diccionarios de datos para las especificaciones de cada sistema publicados en el sitio web de la Plataforma Digital Nacional. Disponible en: https://plataformadigitalnacional.org/</t>
  </si>
  <si>
    <t xml:space="preserve">El indicador refleja la mejora en la percepción ciudadana en torno a las experiencias de corrupción al realizar un trámite ante las instituciones del Estado.
</t>
  </si>
  <si>
    <t xml:space="preserve">D=((S+I)/20)*100
S= valores de 1 a 10 
I: valores de 1 a 10
</t>
  </si>
  <si>
    <t>Mide el número de especificaciones técnicas necesarias para lograr la interconexión de los sistemas 4, 5 y 6, con la finalidad de promover la conexión de los proveedores de datos con la Plataforma Digital Nacional, generadas por la Secretaría Ejecutiva del Sistema Nacional Anticorrupción</t>
  </si>
  <si>
    <r>
      <t>El Comité Coordinador del Sistema Nacional Anticorrupción cuenta con mecanismos de coordinación e insumos técnicos en materia de prevención, detección, regulación y sanción de hechos de corrupción y faltas administrativas</t>
    </r>
    <r>
      <rPr>
        <sz val="11"/>
        <color rgb="FFFF0000"/>
        <rFont val="Soberana Sans"/>
        <family val="3"/>
      </rPr>
      <t>.</t>
    </r>
  </si>
  <si>
    <r>
      <rPr>
        <i/>
        <sz val="11"/>
        <color theme="1"/>
        <rFont val="Soberana Sans"/>
        <family val="3"/>
      </rPr>
      <t xml:space="preserve">  ((Tasa de prevalencia de la corrupción (i)-Tasa de prevalencia de la corrupción del año anterior (j))/Tasa de prevalencia de la corrupción del año anterior (j))*100
TP</t>
    </r>
    <r>
      <rPr>
        <sz val="11"/>
        <color theme="1"/>
        <rFont val="Soberana Sans"/>
        <family val="3"/>
      </rPr>
      <t xml:space="preserve">  = Tasa de prevalencia de la corrupción 
</t>
    </r>
    <r>
      <rPr>
        <i/>
        <sz val="11"/>
        <color theme="1"/>
        <rFont val="Soberana Sans"/>
        <family val="3"/>
      </rPr>
      <t xml:space="preserve">   i</t>
    </r>
    <r>
      <rPr>
        <sz val="11"/>
        <color theme="1"/>
        <rFont val="Soberana Sans"/>
        <family val="3"/>
      </rPr>
      <t xml:space="preserve"> = Año de medición
</t>
    </r>
    <r>
      <rPr>
        <i/>
        <sz val="11"/>
        <color theme="1"/>
        <rFont val="Soberana Sans"/>
        <family val="3"/>
      </rPr>
      <t xml:space="preserve">   j</t>
    </r>
    <r>
      <rPr>
        <sz val="11"/>
        <color theme="1"/>
        <rFont val="Soberana Sans"/>
        <family val="3"/>
      </rPr>
      <t xml:space="preserve"> = Año inmediato anterior
</t>
    </r>
  </si>
  <si>
    <r>
      <t xml:space="preserve">
</t>
    </r>
    <r>
      <rPr>
        <sz val="10"/>
        <rFont val="Soberana Sans"/>
        <family val="3"/>
      </rPr>
      <t xml:space="preserve">
[[(Acciones Atendidas (e) / Total de Acciones) * 0.5] + [( Acciones Atendidas (j1) / Total de Acciones) + (Acciones Atendidas (j2) / Total de Acciones) + (Acciones Atendidas (j3) / Total de acciones)] * 0.5] * 100
</t>
    </r>
    <r>
      <rPr>
        <sz val="11"/>
        <rFont val="Soberana Sans"/>
        <family val="3"/>
      </rPr>
      <t xml:space="preserve">
</t>
    </r>
    <r>
      <rPr>
        <sz val="10"/>
        <rFont val="Soberana Sans"/>
        <family val="3"/>
      </rPr>
      <t xml:space="preserve"> Acciones Atendidas = Corresponde a la suma de acciones consideradas en el programa anticorrupción por el Poder Ejecutivo y el Poder Judicial: 1.- Procesos de Contratación de Servidores Públicos 2.- Procesos de Adquisiciones + E7 3.- Procesos de Contratación de Bienes y Servicios 4.- Procesos de Contratación y Ejecución de Obra Pública 5.- Procesos de Arrendamientos 6.- Procesos de Presupuestación 7.- Otros Acciones Atendidas = tipos de trámites, procesos, servicios y/o medidas considerados o atendidos en los planes o programas anticorrupción para disminuir o prevenir los actos de corrupción.
Acciones atendidas corresponde a la suma de acciones consideradas en el programa anticorrupción por el poder ejecutivo y por el poder judicial:</t>
    </r>
    <r>
      <rPr>
        <sz val="11"/>
        <rFont val="Soberana Sans"/>
        <family val="3"/>
      </rPr>
      <t xml:space="preserve">
</t>
    </r>
    <r>
      <rPr>
        <sz val="10"/>
        <rFont val="Soberana Sans"/>
        <family val="3"/>
      </rPr>
      <t xml:space="preserve">
1.  Procesos de contratación de servidores públicos
2. Procesos de adquisiciones
3. Procesos de contratación de bienes y servicios
4. Procesos de contratación y ejecución de obra pública
5. Procesos de arrendamientos
6. Procesos de presupuestación
7. Otros
Por acciones atendidas se entiende a los tipos de trámites, procesos, servicios y/o medidas considerados o atendidos en los planes o programas anticorrupción para disminuir o prevenir los actos de corrupción.</t>
    </r>
  </si>
  <si>
    <t>Censo Nacional de Gobierno Federal, disponible en: https://www.inegi.org.mx/programas/cngf/  y Censo Nacional de Impartición de Justicia Federal, disponible en: https://www.inegi.org.mx/programas/cnijf/
Acciones Atendidas (e):Censo Nacional del Gobierno Federal, Módulo 1: Administración Pública Federal. Estructura organizacional, Recursos Humanos y Materiale y Ejecercicio de Funciones Específicas. Tema: Control Interno y Anticorrupción.; Acciones Atendidas (SCJN):Censo Nacional de Impartición de Justicia Federal, Módulo 1: Estructura Organizacional y Recursos del Poder Judicial de la Federación. Tema: Anticorrupción.</t>
  </si>
  <si>
    <t xml:space="preserve">
([Entidades (Ejecutivo) / Total Entidades * 1/3] + [Entidades (Legislativo) / Total Entidades * 1/3] + [Entidades (Judicial) / Total Entidades * 1/3]) * 100 Donde: Entidades Ejecutivo = Número de Entidades Federativas cuya Administración Pública contó con plan o programa anticorrupción. 1/3 Ejecutivo = Ponderación para Ejecutivo Estatal. Entidades Legislativo = Número de Entidades Federativas donde el Congreso o Asamblea Legislativa contó con un plan o programa anticorrupción. 1/3 Legislativo = Ponderación para el Legislativo Estatal. Entidades Judicial = Número de Entidades Federativas donde el Tribunal Superior de Justicia y/o el Consejo de la Judicatura contaron con un plan o programa anticorrupción. 1/3 Judicial = Ponderación para Judicial Estatal. Total Entidades = 32 Entidades Federativas del país. Suma de Ponderaciones = 1
Donde:
Entidades_Ejecutivo es igual al número de entidades federativas cuya Administración Pública contó con un Plan o Programa Anticorrupción.
ωEjecutivo es igual a la ponderación para ejecutivo estatal.
Entidades_Legislativo es igual al número de entidades federativas donde el Congreso o Asamblea Legislativa contó con un Plan o Programa Anticorrupción.
ωLegislativo es igual a la ponderación para legislativo estatal.
Entidades_Judicial es igual al número de entidades federativas donde el Tribunal Superior de Justicia y/o el Consejo de la Judicatura contaron con un Plan o Programa Anticorrupción.
ωJudicial es igual a la ponderación para judicial estatal.
Total Entidades equivale a las 32 entidades federativas del país.
La suma de las ponderaciones es igual a 1.
</t>
  </si>
  <si>
    <t>Censo Nacional de Gobierno, Seguridad Pública y Sistema Penitenciario Estatales, disponible en: https://www.inegi.org.mx/programas/cngspspe/ 
Entidades del Legislativo:Censo Nacional de Gobierno, Seguridad Pública y Sistema Penitenciario Estatales; Total de Entidades:Censo Nacional de Gobierno, Seguridad Pública y Sistema Penitenciario Estatales; Entidades del Ejecutivo:Censo Nacional de Gobierno, Seguridad Pública y Sistema Penitenciario Estatales; Entidades Judicial:Censo Nacional de Gobierno, Seguridad Pública y Sistema Penitenciario Estatales</t>
  </si>
  <si>
    <t>Calificación de la Encuesta: Encuestas de percepción, bajo el resguardo de la Dirección General de Vinculación Interinstitucional de la Secretaría Ejecutiva del Sistema Nacional Anticorrupción. Disponible físicamente en: Avenida Coyoacán No. 1501, Col del Valle Centro, Del. Benito Juárez, C.P. 03100, Ciudad de México.</t>
  </si>
  <si>
    <t>Sercicios (S): Reportes de incidencias y solicitudes de apoyo a través de la mesa de ayuda; Infraestructura: adquisiciones, contratos de arrendamiento, bienes muebles, licenciamiento adquirido bajo el resguardo de la USTPDN de la SESNA. Disponible físicamente en: Avenida Coyoacán No. 1501, Col del Valle Centro, Del. Benito Juárez, C.P. 03100, Ciudad de México.</t>
  </si>
  <si>
    <t>Especificaciones Técnicas Generadas: Repositorio de Github de la Plataforma Digital Nacional; Número de Especificaciones programadas: Repositorio de Github de la Plataforma Digital Nacional, bajo el resguardo de la USTPDN de la SESNA. Disponible físicamente en: Avenida Coyoacán No. 1501, Col del Valle Centro, Del. Benito Juárez, C.P. 03100, Ciudad de México y Portal web de la Plataforma Digital Nacional.</t>
  </si>
  <si>
    <t>Efecto</t>
  </si>
  <si>
    <t>Causa</t>
  </si>
  <si>
    <t>Otros Motivos</t>
  </si>
  <si>
    <t>Observaciones</t>
  </si>
  <si>
    <t>Se organizó y celebró la Primera Sesión Ordinaria 2020 del Comité Cordinador, el día 29 de enero de 2020.</t>
  </si>
  <si>
    <t>En esta sesión se aprobaron: 1) el Informe Anual del Comité Coordinador correspondiente al año 2019; y 2) La Política Nacional Anticorrupción.</t>
  </si>
  <si>
    <t>No se omite señalar que, con la organización y celebración de dicha sesión, se da cumplimiento a lo establecido en el primer párrafo del artículo 13 de la Ley General del Sistema Nacional Anticorrupción.</t>
  </si>
  <si>
    <t>Se registró el avance de metas del primer trimestre de 2020, se valida la información y se turna al siguiente nivel.</t>
  </si>
  <si>
    <t>Se ha priorizado que los sujetos obligados interconecten sus datos a la Plataforma Digital Nacional. Entonces, se procura dar respuesta (en un periodo máximo de 3 a 5 días) a las solicitudes de forma pronta, clara y adecuada.</t>
  </si>
  <si>
    <t>Dado que el equipo de la PDN ha coadyuvado con la resolución de dudas, los sujetos obligados pueden continuar con el desarrollo de sus APIs (mecanismos tecnológicos para interconectar datos). Actualmente, 6 sujetos obligados se encuentran en la última etapa para la interconexión.</t>
  </si>
  <si>
    <t>En el primer trimestre del año las preguntas que llegaron a la mesa de ayuda se pudieron resolver en su mayoria por el volumen y complejidad de éstas, permitiendo que el equipo de la USTPDN pudiera generar las respuestas solicitadas.</t>
  </si>
  <si>
    <t>(1/4)100=25
(1 sesión ordinaria organizada y celebrada / 4 sesiones ordinarias ordenadas por las normas aplicables) 100 = 25</t>
  </si>
  <si>
    <t>Derivado de la suma del cumplimiento de las 5 acciones estratégicas establecidas en la Cuarta Reunión Nacional de Secretarios Técnicos por parte de los 28 secretarios nombrados a la fecha en las entidades, de las cuales su cumplimiento osciló entre 1 y 4 acciones estratégicas,  así como del pronóstico de 5 acciones ha establecerse en la Quinta Reunión Nacional de Secretarios de la cuales por obvias razones no puede haber un avance, se determinó el cociente para cada entidad dado por la división del número de acciones cumplidas por cada entidad entre la 10 acciones que se estiman deben cumplirse, la sumatoria de estas razones (0.2+0.3+0.2+0.1+0.1+0+0.2+0.2+0.1+0.3+0.2+0.4 +0.3+0.2+0.3+0.1+0.2+0.4+0.1+0.2+0.2+0.2+0.2+0.3+0.1+0.2+0.2+0.3), dividida entre el número de secretarias técnicas existentes (28) se puede identificar un avance en el indicador del 20% de manera redondeada.</t>
  </si>
  <si>
    <t xml:space="preserve">La mayoría de las Secretarías Ejecutivas locales fueron creadas en 2018, lo que propició que durante el ejercicio fiscal 2019 su estructura operativa no estuviera completa, no contaban con especialistas en las áreas sustantivas. Adicionalmente, sus prioridades eran las propias de un organismo de reciente creación, especialmente en temas del rubro administrativo.  Esto se vio reflejado en el nivel de cumplimiento de los acuerdos estratégicos establecidos.  Sin embargo, para el ejercicio fiscal vigente ya contaban con experiencia y el personal indicado por lo tanto el cumplimiento de los acuerdos fue mayor, lo que propició una diferencia entre los datos base para la planeación y el indicador observado.  
Además, el número de acuerdos estratégicos establecidos fue menor al proyectado, lo que incidió en el grado de avance que se reporta durante este primer trimestre. 
El trabajo que está realizando la SESNA con las Secretarías Ejecutivas Locales se ve reflejado en el cumplimiento de la meta establecida. </t>
  </si>
  <si>
    <t xml:space="preserve">El efecto del cumplimiento de esta meta hace que las Secretarías Locales reconozcan el apoyo de la SESNA y, por lo tanto, no solo se comprometan sino aumenten su participación. 
El mayor cumplimiento de la meta provocará que se concentren los esfuerzos en el resto de las actividades planeadas, por lo tanto, se estima que se completen en menor tiempo y con mayores niveles de calidad, lo que propiciará la colaboración entre las Secretarías Ejecutivas Anticorrupción, para consolidar el Sistema Nacional. </t>
  </si>
  <si>
    <t xml:space="preserve">El avance reportado compromete más el trabajo de la SESNA con las Secretarías Locales, a efecto de consolidar el Sistema Nacional Anticorrupción.  </t>
  </si>
  <si>
    <t>Los sujetos obligados pueden interconectarse a la Plataforma Digital Nacional. Entonces, se está logrando poner a disposición de la ciudadanía y las autoridades competentes en la materia datos estratégicos para el combate contra la corrupción.</t>
  </si>
  <si>
    <t>Para realizar las especificaciones técnicas de los sistemas (4) de información y comunicación del Sistema Nacional Anticorrupción y el Sistema Nacional de Fiscalización, (5) denuncias públicas de faltas administrativas y hechos de corrupción y (6) información pública de contrataciones, es necesario contar con los diccionarios de datos, los cuales están en diversas etapas de desarrollo. Asimismo, se están llevando a cabo distintos trabajos para lograr la publicación de los estándares de datos, que permitiran a distintos sistemas de información comunicarse entre ellos.</t>
  </si>
  <si>
    <t>No hay aún especificaciones técnicas o estándares de datos para los sistemas 4, 5 y 6 publicado en el portal web de la Plataforma Digital Nacional.</t>
  </si>
  <si>
    <t>La USTPDN tiene la prioridad de interconectar los datos de las entidades federativas; para esto, es necesario dar atención técnica a una diversa cantidad de sujetos obligados con distintos niveles de capacidades técnicas. A medida que se avanza en el proceso de interconexión, las solicitudes y las dudas se han vuelto más complejas.</t>
  </si>
  <si>
    <t>Los sujetos obligados han recibido asistencia técnica, que ha permitido el óptimo desarrollo de APIs (mecanismos tecnológicos para interconectar sistemas de información). Así, 7 entidades federativas han sido aprobadas para su conexión en ambiente de desarrollo (condiciones técnicas para realizar pruebas, no se necesitan los datos reales porque sólo se verifica de manera segura y privada el adecuado funcionamiento del API) con la Plataforma Digital Nacional. Asimismo, 1 órgano constitucional autónomo también logró su conexión en ambiente de desarrollo.</t>
  </si>
  <si>
    <t>Para el mes de mayo, se encuentran en proceso 3 proyectos para adquirir insumos tecnológicos necesarios y se tienen en funcionamiento las licencias necesarias para que la Plataforma Digital Nacional (PDN) funcione con niveles de servicio mínimos y suficientes para que los sujetos obligados se conecten a la PDN.</t>
  </si>
  <si>
    <t>Este indicador está programado para ser medido anualmente, ya que estos procedimientos pueden retrasarse o revisarse en varias ocasiones para garantizar que sucedan adecuadamente.</t>
  </si>
  <si>
    <t>66.6=(2/3)*100</t>
  </si>
  <si>
    <t>De acuerdo con el artículo 49 de la Ley General del Sistema Nacional Anticorrupción, la Plataforma Digital Nacional debe integrar datos estratégicos para el combate contra la corrupción en 6 sistemas. Asimismo, conforme al artículo 6º de las bases para el funcionamiento de la Plataforma Digital Nacional, la Secretaría Ejecutiva del Sistema Nacional Anticorrupción es la encargada de emitir la normativa necesaria para la interconexión de datos. En 2019, se logró implementar las especificaciones técnicas para los primeros 3 sistemas. En este sentido, para el año 2020, se pretende que se logre establecer las especificaciones técnicas que garanticen la interoperabilidad para los sistemas (4) de información y comunicación del Sistema Nacional Anticorrupción, (5) denuncias públicas de faltas administrativas y hechos de corrupción y (6) información pública de contrataciones. Es decir, se tienen programados 3 estudios que contemplen los datos de otros entes públicos que deban interconectarse con la Plataforma. A partir, de un análisis, la Secretaría Ejecutiva de Sistema Nacional Anticorrupción realizó una propuesta a la Auditoría Superior de la Federación sobre el diccionario de datos para el sistema de información y comunicación del Sistema Nacional Anticorrupción y el Sistema Nacional de Fiscalización (sistema 4), este diccionario de datos tendrá que ser aprobado por el Sistema Nacional de Fiscalización. En cuanto al sistema de información pública de contrataciones (sistema 6) se ha evaluado la idoneidad del Estándar de Datos para las Contrataciones Abiertas (EDCA); este es un estándar internacional adoptado por varios países.</t>
  </si>
  <si>
    <t>Para el mes de mayo, aún no se ha publicado ningún diccionario de datos en el portal web de la PDN para los sistemas 4, 5 y 6.</t>
  </si>
  <si>
    <t xml:space="preserve">El Comité Coordinador no ha sesionado en el transcurso de abril y mayo, debido a las medidas extraordinarias establecidas por el Consejo General de Salubridad y la Secretaría de Salud con motivo de la emergencia sanitaria generada por el virus SARS-CoV2. </t>
  </si>
  <si>
    <t xml:space="preserve">A partir de marzo se vivió un periodo de contingencia sanitaria, la cual impidió el desarrollo de los trabajos planeados para el primer cuatrimestre del año.  Derivado de lo anterior se canceló la Quinta Reunión Nacional de los Secretarios Técnicos de las Secretarías Ejecutivas de los Sistemas Anticorrupción, programada para los días 23 y 24 de mayo de 2020, lo que imposibilitó el levantamiento de encuestas de percepción de los integrantes del SNA. </t>
  </si>
  <si>
    <t xml:space="preserve">Por las restricciones resultado de la emergencia sanitaria por el virus SARS-CoV-2, la SESNA ha continuado la coordinación con los Sistemas Locales Anticorrupción, a través de los medios virtuales de manera focalizada, es decir las actividades y sesiones de trabajo se han llevado a cabo de manera individual, por lo cual no se han dado las condiciones para aplicar encuestas de manera generalizada.  </t>
  </si>
  <si>
    <t xml:space="preserve">Con fecha 8 de abril de 2020 la Secretaría de la Función Pública, a través del Oficio CIRCULAR FP/100/02/2020 dio a conocer el recorte presupuestal del 50% en los Capítulos Presupuestales 2000 y 3000, lo que impedirá que en un futuro se puedan llevar a cabo estas reuniones de manera presencial, como lo había programado esta Secretaría. </t>
  </si>
  <si>
    <t>Sin comentarios adicionales</t>
  </si>
  <si>
    <t xml:space="preserve">Sin comentarios adicionales </t>
  </si>
  <si>
    <t xml:space="preserve">Se han realizado acciones de seguimiento las cuales no se pueden reportar como avance, toda vez que el indicador considera los acuerdos concluidos. Adicionalmente, se diseñarán mecanismos para cumplir las metas, a pesar del recorte presupuestal y de la emergencia sanitaria. 
</t>
  </si>
  <si>
    <t>Mediante acuerdo SE-CE-SESNA/14/05/2019.02, tomado en su Primera Sesión Extraordinaria 2019, la Comisión Ejecutiva aprobó la propuesta de Política Nacional Anticorrupción.</t>
  </si>
  <si>
    <t>(1/1) 100=100
(1 Insumo técnico realizado por la SESNA / 1 Insumo técnico requerido por el Comité Coordinador y/o propuesto por la Comisión Ejecutiva) * 100</t>
  </si>
  <si>
    <t xml:space="preserve">No es posible reportar avance de este indicador, debido a que éste se encuentra sujeto a una medición anual. </t>
  </si>
  <si>
    <t>Mediante acuerdo  SO-CC-SNA/29/01/2020.06, tomado en su Primera Sesión Ordinaria 2020, el Comité Coordinador aprobó la Política Nacional Anticorrupción.</t>
  </si>
  <si>
    <t>Se observa que, debido a que no ha terminado la anualidad establecida como frecuencia de medición, así como a la baja cantidad de insumos técnicos requeridos o propuestos durante el periodo reportado, la SESNA ha realizado la totalidad de ellos, resultando en la variación de 14.94 puntos respecto del parámetro de semaforización.</t>
  </si>
  <si>
    <t>Como lo indica la fuente de información, Encuesta Nacional de Calidad e Impacto Gubernamental del INEGI se levanta cada dos años; sin embargo, La información de la siguiente medición estará disponible en 2020, por lo que éste se reportará en Cuenta Pública.</t>
  </si>
  <si>
    <t>Como lo indica la fuente de información, el Censo Nacional de Gobierno Federal del INEGI se levanta cada año por lo que éste se reportará en Cuenta Pública.</t>
  </si>
  <si>
    <t>Como lo indica la fuente de información, el Censo Nacional de Gobierno, Seguridad Pública y Sistema Penitenciario Estatales del INEGI se levanta cada año por lo que éste se reportará en Cuenta Pública.</t>
  </si>
  <si>
    <t>Se han buscado mecanismos para realizar las acciones que evalúa este indicador, a través de sesiones virtuales y encuestas de percepción a distancia, por lo que se estima no habrá necesidad de ajustar la meta anual.</t>
  </si>
  <si>
    <t>La USTPDN otorga el servicio de apoyo por medio de las solicitudes que llegan a la mesa de ayuda de la Plataforma Digital Nacional (PDN). Se tiene un apoyo constante a los sujetos obligados. Con respecto a la infraestructura, si bien aún no se ha logrado la adquisición de toda la infraestructura, actualmente se cuenta con un servidor y garantizado el licenciamiento necesario para que la PDN pueda dar el servicio mínimo aceptable para lograr la conexión con los proveedores de información de los sistemas (1) de evolución patrimonial, declaración de intereses y constancia de presentación de declaración fiscal, (2) personas servidoras públicas que intervengan en procedimientos de contrataciones públicas y (3) personas servidoras públicas y particulares sancionadas.</t>
  </si>
  <si>
    <t>Existen sujetos obligados ya conectados en los sistemas (1) de evolución patrimonial, declaración de intereses y constancia de presentación de declaración fiscal, (2) personas servidoras públicas que intervienen en procedimientos de contrataciones públicas y (3) personas servidoras públicas y particulares sancionadas de la PDN en la etapa de desarrollo; es decir, con datos sinteticos. Que ya se haya logrado la conexión con los sujetos obligados se debe, en gran medida, a la constante comunicación que hay con la mesa de ayuda y la asistencia puesta a disposición por la USTPDN a los sujetos obligados. Asimismo, se logró contar con el licenciamiento adecuado para que se puedan conectar los sujetos obligados.</t>
  </si>
  <si>
    <t>El decreto por el que se establecen las medidas de austeridad que deberán observar las dependencias y entidades de la Administración Pública Federal bajo los criterios que en el mismo se indican, publicado en el Diario Oficial de la Federación el 23 de abril del 2020, que implica el recorte de presupuesto en los capítulos 2000 y 3000 del 75% causó retrasos en la liberación de suficiencia presupuestaria para lograr en los primeros 5 meses del año el cierre de una licitación.</t>
  </si>
  <si>
    <t>No se reporta avance de este indicador, debido a que la metodología de implementación de la Política Nacional Anticorrupción está sujeta a la aprobación del Comité Coordinador, la cual sigue en proceso de integración por parte del Grupo Técnico; sin embargo, se llevará a cabo durante 2020.</t>
  </si>
  <si>
    <t>No es posible reportar avance de este indicador, debido a que la metodología de implementación de la Política Nacional Anticorrupción está sujeta a la aprobación del Comité Coordinador, la cual sigue en proceso de integración por parte del Grupo Técnico; sin embargo, se llevará a cabo durante 2020.</t>
  </si>
  <si>
    <t>Se anticipa que la aprobación y puesta en marcha del MOSEC no ocurrirá sino hasta inicios de 2021; por lo que no será posible reportar avances en este indicador durante 2020.</t>
  </si>
  <si>
    <t xml:space="preserve">El avance alcanzado a la fecha de este reporte es de 41.66% = ((90 de actividades implementadas / 216 de actividades programadas en año) *100 ). </t>
  </si>
  <si>
    <t>(Número de actividades implementadas / Total de actividades programadas en el semestre AÑO) *100</t>
  </si>
  <si>
    <t>Se han realizado acciones de seguimiento las cuales no se pueden reportar como avance, toda vez que el indicador considera los acuerdos concluidos.</t>
  </si>
  <si>
    <t xml:space="preserve">Los proyectos de licitación (alojamiento de la Plataforma Digital Nacional (PDN) y servicios de procedimientos, almacenamiento y virtualización de la PDN) para el mes de mayo ya habían superado las etapas de diseño y revisión interna, la cual culminó mientras el personal de la SESNA trabajaba a distancia debido a la contingencia sanitaria por la covid-19. Asimismo, la USTPDN envió el oficio de autorización para la plurianualidad de los proyectos a la Secretaría de Hacienda y Crédito Público. Este folio es necesario para cargar los proyectos a la Herramienta de Gestión de la Política TIC. A través de esta herramienta, el Órgano Interno de Control y la Unidad de Gobierno Digital dan observaciones y vo.bo. a los proyectos. En el mismo mes de mayo y tras la aplicación de las medidas de austeridad a la administración pública federal que implican la reducción de gastos, se trabajó internamente en tener la suficiencia presupuestal para los proyectos de licitación. 
</t>
  </si>
  <si>
    <t>A la fecha de este reporte las actividades de este indicador se han cumplido, por lo que se estima no hay necesidad de ajustar la meta programada.</t>
  </si>
  <si>
    <t>La meta se sobrepasa debido a que hubo un contexto institucional que volvio prioritario agilizar la conexión de los sistemas, por lo que  el equipo encargado del desarrollo de la PDN se ha involucrado para dar respuesta efectiva a todas las dudas técnicas que llegan en la mesa de ayuda, con la finalidad de lograr la conexión de los sujetos obligados, es decir en un inicio esta actividad la realizaba una persona, pero era insuficiente para dar respuesta oportuna. Por lo cual se solicito el apoyo del equipo de la PDN para sumarse a esta actividad.</t>
  </si>
  <si>
    <t>Avance Art. 42 reporte Enero-Mayo</t>
  </si>
  <si>
    <t xml:space="preserve">Con respecto a este indicador, conviene señalar que la puesta en marcha del Modelo de Seguimiento y Evaluación de la Corrupción depende de la aprobación del Comité Coordinador del Sistema Nacional Anticorrupción. En el transitorio cuarto del Acuerdo mediante el cual el Comité Coordinador del Sistema Nacional Anticorrupción aprueba la Política Nacional Anticorrupción se solicita a la SESNA la elaboración del anteproyecto de MOSEC y su presentación al Comité Coordinador durante el segundo semestre de 2020, una vez que fuese aprobado por la Comisión Ejecutiva de la SESNA. </t>
  </si>
  <si>
    <t>Este indicador está sujeto a la aprobación del Comité Coordinador del Sistema Nacional Anticorrupción, por lo que se anticipa que la aprobación y puesta en marcha del MOSEC no ocurrirá sino hasta inicios de 2021; por lo que no será posible reportar avances en este indicador durante 2020.</t>
  </si>
  <si>
    <t>El Comité Coordinador, durante el periodo reportado, se ha encontrado jurídicamente impedido para celebrar sesión alguna debido al establecimiento, por parte de la Secretaría de Salud, de las medidas extraordinarias derivadas del reconocimiento de la epidemia por el virus SARS-CoV2 como enfermedad grave de atención prioritaria, y su posterior declaración como emergencia sanitaria por causa de fuerza mayor.</t>
  </si>
  <si>
    <t>Derivado de la contingencia sanitaria. el Comité Coordinador no ha podido celebrar sesiones. En este sentido, no se ha sometido a consideración del Comité Coordinador ni, por lo tanto, ha sido aprobado por dicho órgano colegiado insumo técnico alguno.</t>
  </si>
  <si>
    <t>Se observa que el  cumplimiento de metas se ha visto comprometido por un evento imprevisible, inevitable e irresistible cuya duración es incierta, por lo que se estima condicionado al reestablecimiento de las condiciones necesarias para la organización y celebración de sesiones.</t>
  </si>
  <si>
    <t xml:space="preserve">El avance alcanzado a la fecha de este reporte es de 49.07% = ((106 de actividades implementadas / 216 de actividades programadas en año) *100 ). </t>
  </si>
  <si>
    <t>A la fecha de este reporte las actividades de este indicador se han cumplido de acuerdo a lo estimado en la meta.</t>
  </si>
  <si>
    <t>A la fecha de este reporte las actividades de este indicador se han cumplido.</t>
  </si>
  <si>
    <t>El Estándar de Datos para las Contrataciones Abiertas (EDCA) y su adecuada implementación en sistemas de contrataciones públicas permitiría la adecuada interconexión con la Plataforma Digital Nacional además de ya haber sido puesto a prueba a nivel internacional. Asimismo, se ha propuesto a la Auditoría Superior de la Federación un diccionario de datos; éste queda a consideración de las instancias correspondientes en materia de fiscalización.</t>
  </si>
  <si>
    <t>Los sujetos obligados con datos referentes a contrataciones públicas ya cuentan con las especificaciones técnicas del Estándar de Datos para las Contrataciones Abiertas publicadas en la Plataforma Digital Nacional. Esto les permite seguir trabajando en que los sistemas de contrataciones sean interoperables con la Plataforma Digital Nacional. En cuento al sistema de información y comunicación del Sistema Nacional de Fiscalización y del Sistema Nacional Anticorrupción, las instituciones competentes en la materia ya cuentan con un insumo que pueden tomar en cuenta para interconectarse a la PDN, en términos de los artículos 49 y 54 de la Ley General del Sistema Nacional Anticorrupción.</t>
  </si>
  <si>
    <t>En el mes de junio se público el Estandar de Datos de Contrataciones Abiertas (EDCA) en el portal de la Plataforma Digital Nacional (https://plataformadigitalnacional.org/contrataciones/especificaciones), como parte de las especificaciones técnicas del sistema de información pública de contrataciones.</t>
  </si>
  <si>
    <t>Los sujetos obligados han recibido la asistencia técnica adecuada, que ha permitido el óptimo desarrollo de APIs (mecanismos tecnológicos para interconectar sistemas de información). Así, 7 entidades federativas han sido aprobadas para su conexión en ambiente de desarrollo (condiciones técnicas para realizar pruebas, no se necesitan los datos reales porque sólo se verifica de manera segura y privada el adecuado funcionamiento del API) con la Plataforma Digital Nacional. Asimismo, 1 órgano constitucional autónomo también logró su conexión en ambiente de desarrollo.</t>
  </si>
  <si>
    <t>La meta se sobrepasa debido a que hubo un contexto institucional que volvio prioritario agilizar la conexión de los sistemas, por lo que  el equipo encargado del desarrollo de la PDN se ha involucrado para dar respuesta efectiva a todas las dudas técnicas que llegan en la mesa de ayuda, con la finalidad de lograr la conexión de los sujetos obligados. Es decir, en un inicio esta actividad la realizaba una persona, pero era insuficiente para dar respuesta oportuna. Por lo cual se solicito el apoyo del equipo de la PDN para sumarse a esta actividad.</t>
  </si>
  <si>
    <t>(113/118)*100          La meta se sobrepasa debido a que hubo un contexto institucional que volvio prioritario agilizar la conexión de los sistemas, por lo que  el equipo encargado del desarrollo de la PDN se ha involucrado para dar respuesta efectiva a todas las dudas técnicas que llegan en la mesa de ayuda, con la finalidad de lograr la conexión de los sujetos obligados, es decir en un inicio esta actividad la realizaba una persona, pero era insuficiente para dar respuesta oportuna. Por lo cual se solicito el apoyo del equipo de la PDN para sumarse a esta actividad.</t>
  </si>
  <si>
    <t>seguimiento a la mesa de ayuda= (incidencias resueltas 143 / incidencias reportadas 145 ) * 100 La meta se sobrepasa debido a que se ha priorizado la conexión de los sistemas. En su inicio, sólo una persona se encargaba de atender las dudas técnicas. Además, las incidencias recibidas a través de la mesa de ayuda eran más complejas. Sin embargo, cuando la actividad se volvió prioritaria y se diagnóstico que se necesitaba a más miembros del equipo técnico para dar pronta respuesta a cada incidencia, la USTPDN optó por involucrar al equipo técnico y así aprovechar las capacidades técnicas de cada integrante.</t>
  </si>
  <si>
    <t>(Estudios realizados = 2 / estudios programados = 3)*100 . La meta se sobrepasa porque se aprovecha el Estándar de Datos para las Contrataciones Abiertas (EDCA) mientras se trabaja en los otros dos estándares. En 2019, se logró implementar las especificaciones técnicas para los primeros 3 sistemas. En este sentido, para el año 2020, se pretende que se logre establecer las especificaciones técnicas que garanticen la interoperabilidad para los sistemas (4) de información y comunicación del Sistema Nacional Anticorrupción, (5) denuncias públicas de faltas administrativas y hechos de corrupción y (6) información pública de contrataciones. Es decir, se tienen programados 3 estudios que contemplen los datos de otros entes públicos que deban interconectarse con la Plataforma. A partir, de un análisis, la Secretaría Ejecutiva de Sistema Nacional Anticorrupción realizó una propuesta a la Auditoría Superior de la Federación sobre el diccionario de datos para el sistema de información y comunicación del Sistema Nacional Anticorrupción y el Sistema Nacional de Fiscalización (sistema 4), este diccionario de datos tendrá que ser aprobado por el Sistema Nacional de Fiscalización. En cuanto al sistema de información pública de contrataciones (sistema 6) se ha evaluado la idoneidad del EDCA; este es un estándar internacional adoptado por varios países.</t>
  </si>
  <si>
    <t>(1 infraestructura adquirida/4 infraestructuras necesarias)*100</t>
  </si>
  <si>
    <t>publicación de especificaciones=(0 especificaciones técnicas generadas /3especificaciones técnicas programadas)*100</t>
  </si>
  <si>
    <t xml:space="preserve">El avance alcanzado a la fecha de este reporte es de 28.87% = (((67 de actividades estratégicas implementadas por las SESEAs / 116 de actividades estratégicas programadas durante el primer semestre) *100 ))/2 por que considera la mitad del periodo. </t>
  </si>
  <si>
    <t>D =((9.58+2.5)/20)*100</t>
  </si>
  <si>
    <t>Seguimiento a la mesa de ayuda (incidencias resueltas = 201/incidencias reportadas 204)*100. La meta se sobrepasa debido a que se ha priorizado la conexión de los sistemas. En su inicio, sólo una persona se encargaba de atender las dudas técnicas. Además, las incidencias recibidas a través de la mesa de ayuda eran más complejas. Sin embargo, cuando la actividad se volvió prioritaria y se diagnóstico que se necesitaba a más miembros del equipo técnico para dar pronta respuesta a cada incidencia, la USTPDN optó por involucrar al equipo técnico y así aprovechar las capacidades técnicas de cada integrante.</t>
  </si>
  <si>
    <t>Los sujetos obligados han recibido la asistencia técnica adecuada, que ha permitido el óptimo desarrollo de APIs (mecanismos tecnológicos para interconectar sistemas de información). Así, 9 entidades federativas han sido aprobadas para su conexión en ambiente de desarrollo (condiciones técnicas para realizar pruebas, no se necesitan los datos reales porque sólo se verifica de manera segura y privada el adecuado funcionamiento del API) con la Plataforma Digital Nacional. Asimismo, 1 órgano constitucional autónomo también logró su conexión en ambiente de desarrollo y la Secretaría de la Función Pública.</t>
  </si>
  <si>
    <t>(3/4)100=75
(3 sesiones ordinarias organizadas y celebradas / 4 sesiones ordinarias ordenadas por las normas aplicables) 100 = 75</t>
  </si>
  <si>
    <t>Se organizó y celebró la Segunda Sesión Ordinaria 2020, el día 20 de agosto de 2020, así como la Tercera Sesión Ordinaria 2020, el día 3 de septiembre del mismo año.</t>
  </si>
  <si>
    <t>El Comité Coordinador aprobó, durante su Segunda Sesión Ordinaria 2020, la celebración de las sesiones a distancia mediante el uso de tecnologías de la información y comunicación, con la finalidad de garantizar, durante la emergencia sanitaria por causa de fuerza mayor, la continuidad en el ejercicio de sus atribuciones y, consecuentemente, en el cumplimiento de su objeto.</t>
  </si>
  <si>
    <t xml:space="preserve">En virtud del recorte presupuestal que impidió la celebración de reuniones presenciales, así como consecuencia de la emergencia sanitaria provocada por el virus SARS-CoV2 (COVID-19), y que las condiciones para la celebración de una reunión de estas proporciones se dieron hasta finales de septiembre,  se programó llevar a cabo de manera virtual la Quinta Reunión Nacional de Secretarios Técnicos de las Secretarías Ejecutivas Anticorrupción para los días 24 de septiembre, 6, 13 y 20 de octubre de 2020, por lo cual no se han podido levantar las acciones estratégicas programadas para este año, manteniendo al indicador sin cambios con respecto al trimestre anterior. </t>
  </si>
  <si>
    <t xml:space="preserve">Al no existir nuevas acciones estratégicas y las limitaciones presupuestales que propiciaron la falta de avance en las acciones estratégicas existentes, han impedido avanzar en el cumplimiento de la meta programada para este trimestre. </t>
  </si>
  <si>
    <t>Un inconveniente adicional en el cumplimiento de esta meta se debió a los problemas que también enfrentan algunas Secretarías Ejecutivas de los Sistemas Estatales Anticorrupción (SESEA), tanto en lo presupuestal como en falta de sistemas informáticos y tecnológicos para atender vía remota sesiones de trabajo, lo que ha representado un reto a la coordinación interinstitucional.</t>
  </si>
  <si>
    <t xml:space="preserve">Una vez que se celebre la Quinta Reunión Nacional de Secretarios Técnicos de las Secretarías Ejecutivas Anticorrupción, en el periodo antes señalado, se espera que para el último trimestre se pueda cumplir con la totalidad de acciones estratégicas programadas en la meta del presente ejercicio fiscal. </t>
  </si>
  <si>
    <t>Transición del poder ejecutivo</t>
  </si>
  <si>
    <t>Incremento en las expectativas</t>
  </si>
  <si>
    <t>Las metas establecidas se refieren a que se esperan descesos en la Tasa de prevalencia de la corrupción, para ello se estimaron tres etapas. La primera que la tasa de crecimiento sufririra desaceleración, la segunda etapa consitiria en un punto de inflexión de la tendencia observada y la tercera un tendencia negativa. En este sentido la meta del 12% suponia una desaceleración menos brusca a la observada, por tanto, el pronostico es acertado en cuanto a la desaceleración de la incidencia de la corrupción.</t>
  </si>
  <si>
    <t>sin dato disponible. La información depende del Censo Nacional de Gobierno Federal y del Censo Nacional de Impartición de Justicia Federal, ambas para el año 2020. Debido a la contingencia sanitaria, algunos  de los programas estadísticos de levantamiento del Instituto Nacional de Estadística y Geografía fueron pospuestos, en este caso ambas fuentes de información no han sido actualizadas por lo que no es posible realizar la estimación del indicador.</t>
  </si>
  <si>
    <t>Los proyectos de levantamiento de información estadística fueron aplazados.</t>
  </si>
  <si>
    <t>Se espera que dentro del primer trimestre de 2021 se publiquen los resultados de los censos 2020.</t>
  </si>
  <si>
    <t>La medición reportada corresponde a los censos de gobierno del año 2019 cuyo periodo de referencia es 2018. Debido a la contingencia sanitaria del país por el virus Sars Cov 2 la institución generadora de la información (INEGI) tuvo que aplazar los levantamientos y con ello la publicación de resultados y/o microdatos.</t>
  </si>
  <si>
    <t>No es posible realizar la estimación con datos de censos 2020</t>
  </si>
  <si>
    <t>s.d.d.</t>
  </si>
  <si>
    <t>(4/4)100=100
(4 sesiones ordinarias organizadas y celebradas / 4 sesiones ordinarias ordenadas por las normas aplicables) 100 = 100</t>
  </si>
  <si>
    <t>Se organizó y celebró la Cuarta Sesión Ordinaria 2020, el día 15 de octubre de 2020.</t>
  </si>
  <si>
    <t>Se cumple con la meta programada</t>
  </si>
  <si>
    <t>Si bien aún no se cuenta con la infraestructura necesaria para el procesamiento de grandes conjuntos de datos, la PDN sí cuenta con un mínimo nivel de servicio aceptable para garantizar la interconexión de los sujetos obligados.</t>
  </si>
  <si>
    <t>NA</t>
  </si>
  <si>
    <t>Los procesos  se han de continuar. durante 2021.
Cambio de edificio sede de la SESNA con nuevas necesidades</t>
  </si>
  <si>
    <t>(1 especificación técnica generada / 3 especificaciones programadas)*100 En el 2020, se publicaron en la PDN las especificaciones técnicas para el sistema (6) de información pública de contrataciones. En cuanto al sistema (4) del Sistema Nacional Anticorrupción y el Sistema Nacional de Fiscalización, se continúan los trabajos para que la información que deba integrarse a la PDN sea interoperable. Para el desarrollo de las especificaciones del sistema (5) de denuncias, se están generando nuevas estrategias que puedan seguirse en el 2021.</t>
  </si>
  <si>
    <t>Se tenía programada la publicación en la Plataforma Digital Nacional de las especificación técnicas para la interconexión de los sistemas (4) de información y comunicación del Sistema Nacional Anticorrupción y el Sistema Nacional de Fiscalización, (5) denuncias públicas de faltas administrativas y hechos de corrupción y (6) información pública de contrataciones. Por una parte, se trabajó sobre el Estándar de Datos de Contrataciones Abiertas para publicar en la PDN las especificaciones del sistema 6. Por otra, aún se requiere de coordinación y alineación de prioridades con los entes públicos involucrados en el desarrollo de los sistemas 4 y 5.</t>
  </si>
  <si>
    <t>Los distintos sujetos obligados cuentan con las especificaciones técnicas necesarias para empezar con el desarrollo de los mecanimos de comunicación para el sistema 6.</t>
  </si>
  <si>
    <t>(incidencias resueltas 280/incidencias reportadas 283)*100. La meta se sobrepasa debido a que se ha priorizado la conexión de los sistemas. En su inicio, sólo una persona se encargaba de atender las dudas técnicas. Además, las incidencias recibidas a través de la mesa de ayuda eran más complejas. Sin embargo, cuando la actividad se volvió prioritaria y se diagnóstico que se necesitaba a más miembros del equipo técnico para dar pronta respuesta a cada incidencia, la USTPDN optó por involucrar al equipo técnico y así aprovechar las capacidades técnicas de cada integrante.</t>
  </si>
  <si>
    <t>Se dio prioridad a que los sujetos obligados se interconectaran con la PDN; entonces, se volvió más importante atender sus dudas y coordinarse por medio de la mesa de ayuda.</t>
  </si>
  <si>
    <t>Los sujetos obligados contaron con la atención necesaria para interconectarse con la PDN; esto fue logrado por las Secretarías Ejecutivas Estatales de los Sistemas Anticorrupción de Aguascalientes, Jalisco, Zacatecas, Sonora. Así, la ciudadanía puede consultar datos estratégicos para el combate contra la corrupción de estos estados por medio de la PDN.</t>
  </si>
  <si>
    <t>(1/4)*100 Para el 30  de diciembre se encuentran en proceso 3 proyectos de adquisición o arrendamiento, el proyecto de licencias necesarias para que la Plataforma Digital Nacional (PDN) funcione con niveles de servicio mínimos y suficientes para que los sujetos obligados se conecten a la PDN se tiene en funcionamiento, por lo cual se compleo 1 de 4 proyectos.</t>
  </si>
  <si>
    <t>La PDN cuenta con los licenciamientos y el servicio para sostener la interconexión con los sujetos obligados.</t>
  </si>
  <si>
    <t>Se cuenta con un nivel mínimo de servicio aceptable. Aunque todavía no se cuenta con la infraestructura para un nivel bueno de procesamiento, los sujetos obligados pueden interconectarse con la PDN.</t>
  </si>
  <si>
    <t>(Estudios realizados 2 / estudios programados 3)*100 Se lograron avances con el Sistema de contrataciones S6 utilizando el Estándar de Datos para las Contrataciones Abiertas (EDCA)  A partir, de un análisis, la Secretaría Ejecutiva de Sistema Nacional Anticorrupción realizó una propuesta a la Auditoría Superior de la Federación sobre el diccionario de datos para el sistema de información y comunicación del Sistema Nacional Anticorrupción y el Sistema Nacional de Fiscalización S4 a inicios del 2020.
En el istema de denuncias S4 se plantean nuevas estrategias para el 2021.</t>
  </si>
  <si>
    <t>Se analizó la viabilidad del EDCA para el sistema 6 y se avanzó hasta la publicación de las especificaciones técnicas para este sistema en la Plataforma Digital Nacional. Asimismo, se propuso a la Auditoría Superior de la Federación un diccionario de datos para el sistema 4.</t>
  </si>
  <si>
    <t>Se publicaron las especificaciones técnicas del sistema 6. Además, ya se cuenta con un insumo necesario para desarrollar las especificaciones técnicas del sistema 4.</t>
  </si>
  <si>
    <t>Ya se están llevando a cabo estrategias para coordinarse con los entes públicos relevantes para lograr la interconexión y desarrollar los sistemas 5 y 4.</t>
  </si>
  <si>
    <t>Contingencia sanitaria por el virus Sars Cov 2</t>
  </si>
  <si>
    <t>El indicador se construyó antes de la aprobación de la Política Nacional Anticorrupción (enero 2020), por lo que una vez aprobada la política y posteriormente la metodología para su implementación surgieron ciertos cambios que no se tenían contemplados al momento de su concepción.</t>
  </si>
  <si>
    <t>Este indicador está sujeto a la aprobación del Comité Coordinador del Sistema Nacional Anticorrupción, por lo que se anticipa que la aprobación y puesta en marcha del MOSEC no ocurrirá sino hasta inicios de 2021; por lo que no fue posible reportar avances en este indicador durante 2020.</t>
  </si>
  <si>
    <t>(((100+100+80+100+80+100+100+100+100+100+100+80+100+80+100+100+100+100+80+80+100+100+80+100+100+100+100+100+80+100+100+100+60+100+80+100+100+100+100+100+100+60+100+80+100+100+100+100)= 4520)/48)=94.16</t>
  </si>
  <si>
    <t>Como consecuencia de la emergencia sanitaria provocada por el virus SARS-CoV2 (COVID-19), y ante la imposibilidad de tener reuniones presenciales, la comunicación virtual, telefónica y mediante el Sistema de Atención a Requerimientos de Integrantes del Sistema Nacional Anticorrupción con las Secretarías Ejecutivas de los Sistemas Estatales Anticorrupción, fue más frecuente. lo que se vio reflejado</t>
  </si>
  <si>
    <t>El incremento en la interacción con las Secretarías Ejecutivas de los Sistemas Estatales Anticorrupción, y atención eficaz y eficiente a sus solicitudes, mejoró la calificación otorgada a la Secretaría Ejecutiva del Sistema Nacional Anticorrupción.</t>
  </si>
  <si>
    <t>La variación respecto de la meta programada de 4.16 puntos porcentuales, refleja el trabajo de coordinación que la Secretaría Ejecutiva del Sistema Nacional Anticorrupción desarrolló para apoyar a las Secretarías Ejecutivas de los Sistemas Estatales Anticorrupción, sobre todo en los temas estratégicos como la Plataforma Digital Nacional y la Política Nacional Anticorrupción aprobada en enero del 2020.</t>
  </si>
  <si>
    <t>El avance alcanzado a la fecha de este reporte es de 100.46% = ((217 de actividades implementadas / 216 de actividades programadas en año) *100 )</t>
  </si>
  <si>
    <t>Sin comentarios adicionales.</t>
  </si>
  <si>
    <t>Al cierre del ejercicio la meta se cumplió de acuerdo con lo planeado, en tanto la variación de .46 de un punto porcentual, no es significativa, toda vez que representa una actividad adicional a las previstas para este indicador.</t>
  </si>
  <si>
    <t>El avance alcanzado a la fecha de este reporte es de 89.86% = (((266 de actividades estratégicas implementadas por las SESEAs / 296 de actividades estratégicas programadas durante el año) *100 ))</t>
  </si>
  <si>
    <t>En la Quinta Reunión Nacional de Secretarios Técnicos de las Secretarías Ejecutivas Anticorrupción, llevada a cabo los días 24 de septiembre, 6, 13 y 20 de octubre de 2020, se definieron acciones estratégicas, las cuales al 31 de diciembre del mismo año se cumplieron adecuadamente, toda vez que dichas acciones se establecieron considerando el poco tiempo con el que se contaba para concluirlas antes del cierre del ejercicio fiscal.</t>
  </si>
  <si>
    <t>[(TP_2019 - TP_2017)/TP_2017]*100
Donde 
TP = Tasa de prevalencia
2019, 2017 los años de mediciónn de la TP
La medición de la prevalencia de la corrupción es una estimación que proviene de la Encuesta Nacional de Calidad e Impacto gubernamental (ENCIG), en ella se capta la percepción de los ciudadanos y la experiencia al realizar tramites de gobierno de manera presencial. El periodo de levantamiento corresponde al cierre del primer año de gobierno después del  cambio de poderes, por tanto, se parte del supuesto donde las expectativas de los informantes (personas seleccionadas en la encuesta) pudieran influir en la respuesta y con ello reportar menor incidencia de la esperada.</t>
  </si>
  <si>
    <t>[(Total de entidades que en su gobierno central contaron con plan o programa anticorrupción/ 32) * 1/3] + [(Total de congresos legislativos locales que contaron con plan o programa anticorrupción/ 32) * 1/3] + [(Total de entidades donde el Poder Judicial local contó con plan o programa anticorrupción/ 32)* 1/3]) * 100 
La medición corresponde al ultimo dato disponible, en este caso la información de tres censos de gobierno de INEGI para el año 2019:
1) Censo Nacional de Gobierno y Sistema Penitenciario Estatal.
2) Censo Nacional de Poder Legislativo Estatal.
3) Censo Nacional de Impartición de Justicia Estatal.
La información reportada en los microdatos de los censos de gobierno 2019 tienen como periodo de referencia el año 2018. Ahora bien, derivado de la contingencia sanitaria del país varios proyectos estadísticos de INEGI tuvieron que ser demorados, entre ellos la publicación de los microdatos para los censos de gobierno anteriormente listados para el año 2020.</t>
  </si>
  <si>
    <t>Una vez aprobada la Polítca Nacional Anticorrupción (PNA) se dió pie a su implementación, si bien en un principio se contemplaban cuatro programas de implementación, durante el proceso de aprobación de la metodología para la Implementación de la PNA por parte del Comité Coordinador se determinó que sería un solo programa de implementación con cuatro subprogramas (uno por cada Eje estratégico).
 Por otro lado, las reuniones que se tenían programadas a realizar por parte del Grupo Técnico del Comité Coordinador para el desarrollo del Programa de Implementación de la PNA se suspendieron derivado de la crisis sanitaria SARS-COV2, por lo que se procedió a reprogramar las reuniones correspondientes para el primer trimestre del 2021.</t>
  </si>
  <si>
    <t>Se rebasó la meta debido a que se priorizó la atención de los usuarios a través de la mesa de ayuda.</t>
  </si>
  <si>
    <t>No se presentan avances derivado de ajustes realizados en su definición y de factores no contemplados como la crisis sanitaria SARS-COV2</t>
  </si>
  <si>
    <t>Durante la programación de metas para el 2021, se realizaron ajustes al indicador en el PASH.</t>
  </si>
  <si>
    <t>61.5=((9.8+2.5)/20)*100
 La USTPDN otorga el servicio de apoyo por medio de las solicitudes que llegan a la mesa de ayuda de la Plataforma Digital Nacional (PDN). Se tiene un apoyo constante a los sujetos obligados. Con respecto a la infraestructura, si bien aún no se ha logrado la adquisición de toda la infraestructura, actualmente se cuenta con un servidor y garantizado el licenciamiento necesario para que la PDN pueda dar el servicio mínimo aceptable para lograr la conexión con los proveedores de información de los sistemas.</t>
  </si>
  <si>
    <t>Debido a medidas de austeridad y la compra consolidada de bienes tecnológicos, aún no se han podido concluir las adquisiciones de infraestructura. Sin embargo, dadas las condiciones a nivel federal, se priorizarona los trabajos con las entidades federativas para que sus Secretarías Ejecutivas Locales lograran la interconexión con la Plataforma Digital Nacional. Es por esto que la atención a través de la mesa de ayuda alcanzó un valor tan alto.</t>
  </si>
  <si>
    <t>(2/2) 100=100
(2 Insumos técnicos realizados por la SESNA / 2 Insumos técnicos requeridos por el Comité Coordinador y/o propuestos por la Comisión Ejecutiva) * 100</t>
  </si>
  <si>
    <t xml:space="preserve">1) Mediante acuerdo SE-CE-SESNA/14/05/2019.02, tomado en su Primera Sesión Extraordinaria 2019, la Comisión Ejecutiva aprobó la propuesta de Política Nacional Anticorrupción.
2) Mediante acuerdo  SO-CC-SNA/29/01/2020.06, tomado en su Primera Sesión Ordinaria 2020, el Comité Coordinador aprobó la Política Nacional Anticorrupción.
</t>
  </si>
  <si>
    <t>Se observa que, debido a la baja cantidad de insumos técnicos requeridos o propuestos durante el periodo reportado, la SESNA ha realizado la totalidad de ellos.</t>
  </si>
  <si>
    <t xml:space="preserve">1) Mediante acuerdo  SO-CC-SNA/29/01/2020.06, tomado en su Primera Sesión Ordinaria 2020, el Comité Coordinador aprobó la Política Nacional Anticorrupción.
2) Mediante acuerdo  SO-CC-SNA/15/10/2020.04, tomado en su Primera Sesión Ordinaria 2020, el Comité Coordinador aprobó la Metodología para el diseño del Programa de Implementación de la Política Nacional Anticorrupción.
</t>
  </si>
  <si>
    <t>Alcanzada / Aprobada</t>
  </si>
  <si>
    <t>Alcanzada / Ajustada</t>
  </si>
  <si>
    <t>PORCENTAJE DE CUMPLIMIENTO DE LA META (%)</t>
  </si>
  <si>
    <t>Registro para Cuenta Pública</t>
  </si>
  <si>
    <t>TIPO DE JUSTIFICACIÓN</t>
  </si>
  <si>
    <t>No se ajustó meta</t>
  </si>
  <si>
    <t>Se solictaron  los siguientes insumos:
1) Mediante acuerdo SE-CE-SESNA/14/05/2019.02, tomado en su Primera Sesión Extraordinaria 2019, la Comisión Ejecutiva aprobó la propuesta de Política Nacional Anticorrupción.
2) Mediante acuerdo  SO-CC-SNA/29/01/2020.06, tomado en su Primera Sesión Ordinaria 2020, el Comité Coordinador aprobó la Política Nacional Anticorrupción.</t>
  </si>
  <si>
    <t>Como consecuencia de la emergencia sanitaria provocada por el virus SARS-CoV2 (COVID-19), y ante la imposibilidad de tener reuniones presenciales, la comunicación virtual, telefónica y mediante el Sistema de Atención a Requerimientos de Integrantes del Sistema Nacional Anticorrupción con las Secretarías Ejecutivas de los Sistemas Estatales Anticorrupción, fue más frecuente, reflejándose en este indicador.</t>
  </si>
  <si>
    <t>El aumento en la interacción con las Secretarías Ejecutivas de los Sistemas Estatales Anticorrupción, y la atención eficaz y eficiente a sus solicitudes, mejoró la percepción de éstas incrementando la calificación otorgada a la Secretaría Ejecutiva del Sistema Nacional Anticorrupción.</t>
  </si>
  <si>
    <t>En general los esfuerzos de la SESNA para apoyar la operación y coordinar acciones estratégicas con los integrantes de los Sistemas Locales Anticorrupción fueron aceptadas favorablemente, reflejando en el incremento de este indicador</t>
  </si>
  <si>
    <t>(94.16/100)*100=94.16%</t>
  </si>
  <si>
    <t>(94.16/90)*100=104.62%</t>
  </si>
  <si>
    <t>En el primer trimestre del año se estimó que las medidas sanitarias producto de la pandemia sólo durarían alrededor de 2 meses, sin embargo, la estrategia para atender la emergencia sanitaria fue ampliada por las autoridades competentes, lo que ocasionó un desbalance en las acciones programadas.</t>
  </si>
  <si>
    <t>Solo fue posible llevar a cabo una reunión nacional con Secretarios Técnicos Estatales, de las dos que se planearon, en el último trimestre del año. Por lo tanto, lo que impidio establecer más acciones estratégicas con los sistemas locales anticorrupción.</t>
  </si>
  <si>
    <t>(89.86/100)*100=89.86%</t>
  </si>
  <si>
    <t>La planeación y la implementación fueron llevadas a cabo de manera eficiente, no obstante, la reducción presupuestal en los capítulos de servicios generales y gastos de operación, establecida por la Secretaría de la Función Pública al inicio de año.</t>
  </si>
  <si>
    <t>Fue posible cumplir de manera casi exacta con la meta establecida, gracias al uso intensivo de herramientas electrónicas de comunicación. Lo que permitió hacer un uso más eficiente de los tiempos de atención para la resolución de problemas, así como llevar a cabo una mayor coordinación con los sistemas locales, eliminando además costos adicionales derivados de logística y traslado de las personas servidoras públicas.</t>
  </si>
  <si>
    <t>Al cierre del ejercicio la meta se cumplió de acuerdo con lo planeado. La variación de 0.46 de un punto porcentual, no es significativa, toda vez que representa una actividad adicional a las previstas para este indicador.</t>
  </si>
  <si>
    <t>(100.46/100)*100=100.46%</t>
  </si>
  <si>
    <t>La meta reportada corresponde al 100 por ciento debido a que se celebraron 4 sesiones ordinarias organizadas, de conformidad con las que son ordenadas por las normas aplicables.</t>
  </si>
  <si>
    <t>(100/100)*100=100%</t>
  </si>
  <si>
    <t xml:space="preserve">La viabilidad del EDCA para el sistema 6 facultó el análisis y publicación de especificación para el sistema 6 de la PDN. </t>
  </si>
  <si>
    <t>Se publicaron las es especificaciones técnicas del sistema 6. Además, ya se cuenta con un insumo necesario para desarrollar las especificaciones técnicas del sistema 4 y se genera una nueva estrategia para lograr avanzar en los estudios necesarios para los sistemas 4 y 5.</t>
  </si>
  <si>
    <t>Las dificultades de coordinación y alineación de prioridades en los sistemas 4 y 5 derivados por la contingencia y la agenda de cada institución involucrada en estos 2 sistemas, evoco en que se avanzara en una propuesta de diccionario de datos para el sistema 4 a la Auditoría Superior de la Federación.</t>
  </si>
  <si>
    <t>(66/100)*100=66%</t>
  </si>
  <si>
    <t>La PDN cuenta con los licenciamientos y el servicio para sostener la interconexión con los sujetos obligados. Ya que no se culmino los procesos de adquisición y arrendamiento planeados.</t>
  </si>
  <si>
    <t>Se cuenta con un nivel mínimo de servicio aceptable. Para el 2021 siguen procesos de adquisición e infraestructura iniciados en el 2020</t>
  </si>
  <si>
    <t xml:space="preserve">El recorte al presupuesto en el capitulo 5000 y la entrada de un nuevo mecanismo de compra que es la consolidación de bienes tecnológicos. </t>
  </si>
  <si>
    <r>
      <rPr>
        <b/>
        <sz val="11"/>
        <color theme="1"/>
        <rFont val="Calibri"/>
        <family val="2"/>
        <scheme val="minor"/>
      </rPr>
      <t>Causa 5</t>
    </r>
    <r>
      <rPr>
        <sz val="11"/>
        <color theme="1"/>
        <rFont val="Calibri"/>
        <family val="2"/>
        <scheme val="minor"/>
      </rPr>
      <t>. Incumplimiento o retraso en los trámites para el ejercicio presupuestario por parte de las instancias gubernamentales diferentes a la UR.</t>
    </r>
  </si>
  <si>
    <r>
      <rPr>
        <b/>
        <sz val="11"/>
        <color rgb="FF000000"/>
        <rFont val="Arial"/>
        <family val="2"/>
      </rPr>
      <t>Causa 9</t>
    </r>
    <r>
      <rPr>
        <sz val="11"/>
        <color rgb="FF000000"/>
        <rFont val="Arial"/>
        <family val="2"/>
      </rPr>
      <t>. Otras causas que por su naturaleza no es posible agrupar.</t>
    </r>
  </si>
  <si>
    <t>(25/80)*100=31.25%</t>
  </si>
  <si>
    <t>Se rebasó la meta debido a que se priorizó la atención de los usuarios a través de la mesa de ayuda como estrategia de la unidad para lograr la conexión de los sujetos obligados a la PDN</t>
  </si>
  <si>
    <t>En el 2020 se recibieron 283 incidencias en la mesa de ayuda, las cuales fueron resueltas en promedio en 1.7 días</t>
  </si>
  <si>
    <t>Al inicio del año 2020 se contaba con  sólo una persona  encargada de atender las dudas técnicas. Sin embargo, cuando la actividad se volvió prioritaria y se diagnóstico que se necesitaba a más miembros del equipo técnico para dar pronta respuesta a cada incidencia de la mesa de ayuda, la USTPDN optó por involucrar al equipo técnico y así aprovechar las capacidades técnicas de cada integrante.</t>
  </si>
  <si>
    <r>
      <rPr>
        <b/>
        <sz val="11"/>
        <color theme="1"/>
        <rFont val="Soberana Sans"/>
        <family val="3"/>
      </rPr>
      <t>Opcion 10</t>
    </r>
    <r>
      <rPr>
        <sz val="11"/>
        <color theme="1"/>
        <rFont val="Soberana Sans"/>
        <family val="3"/>
      </rPr>
      <t>: Otras explicaciones a las variantes, cuando se trate de resultados por encima de 100 porciento.</t>
    </r>
  </si>
  <si>
    <t>(98.9/80)*100=123.6%</t>
  </si>
  <si>
    <t>La planeación para el 2020 tenia prevista la publicación de 3 especificaciones técnicas correspondiente a los siguientes sistemas de la PDN, sistema (4) de información y comunicación del Sistema Nacional Anticorrupción y el Sistema Nacional de Fiscalización, sistema (5) denuncias públicas de faltas administrativas y hechos de corrupción y sistema (6) información pública de contrataciones. Este ultimo se pudo realizar ya que se contaban con estándares internacionales que fueron utilizados. Mientras que los otros dos sistemas necesitan de la interacción con más de una institución.</t>
  </si>
  <si>
    <t>Las especificaciones técnicas para el sistema 6 esta a disposición de los sujetos obligados para los trabajos de conexión, En cuanto al sistema (4) del Sistema Nacional Anticorrupción y el Sistema Nacional de Fiscalización, se continúan los trabajos para que la información que deba integrarse a la PDN sea interoperable. Para el desarrollo de las especificaciones del sistema (5) de denuncias, se están generando nuevas estrategias que puedan seguirse en el 2021.</t>
  </si>
  <si>
    <t xml:space="preserve">La emergencia sanitaria por covid 19 dificulto la coordinación y alineación de prioridades con los entes públicos involucrados en el desarrollo de los sistemas 4 y 5.  </t>
  </si>
  <si>
    <r>
      <rPr>
        <b/>
        <sz val="11"/>
        <color theme="1"/>
        <rFont val="Calibri"/>
        <family val="2"/>
        <scheme val="minor"/>
      </rPr>
      <t>Causa 9</t>
    </r>
    <r>
      <rPr>
        <sz val="11"/>
        <color theme="1"/>
        <rFont val="Calibri"/>
        <family val="2"/>
        <scheme val="minor"/>
      </rPr>
      <t>. Otras causas que por su naturaleza no es posible agrupar.</t>
    </r>
  </si>
  <si>
    <t>(33/100)*100= 33%</t>
  </si>
  <si>
    <t xml:space="preserve">La decisión del gobierno Federal de realizar compras consolidadas de bienes tecnológicos en conjunto con las medidas de austeridad, en especifico el recorte al capitulo 5000, cambio el proceso de adquisición o arrendamiento de infraestructura, el cual tiene ajustes continuos y depende de diversas instancias, lo cual conllevo a retrasos en la adquisición o arrendamiento de la infraestructura planeada a inicios del 2020 </t>
  </si>
  <si>
    <t>Se realiza las gestiones necesarias para contar con  un mínimo nivel de servicio aceptable para garantizar la interconexión de los sujetos obligados que ya se encuentran conectados con la PDN, además de priorizar los trabajos con las entidades Federativas para que las Secretarias Ejecutivas Anticorrupción Estatales logren conectarse con la PDN por medio de asistencia técnica que se da a través de la mesa de ayuda.</t>
  </si>
  <si>
    <t>La contingencia sanitaria por COVID 19 conllevo a establecer nuevas formas de trabajo entre las diversas instituciones y áreas dentro de la SESNA involucradas en los procesos de adquisición y arrendamiento el cual llevo una curva de aprendizaje.</t>
  </si>
  <si>
    <t>(61.5/100)*100= 61.5%</t>
  </si>
  <si>
    <r>
      <rPr>
        <b/>
        <sz val="11"/>
        <color theme="1"/>
        <rFont val="Soberana Sans"/>
        <family val="3"/>
      </rPr>
      <t>Opción 10:</t>
    </r>
    <r>
      <rPr>
        <sz val="11"/>
        <color theme="1"/>
        <rFont val="Soberana Sans"/>
        <family val="3"/>
      </rPr>
      <t xml:space="preserve"> Otras explicaciones a las variantes, cuando se trate de resultados por encima de 100 porciento.</t>
    </r>
  </si>
  <si>
    <t>(0/40)*100=0%</t>
  </si>
  <si>
    <r>
      <rPr>
        <b/>
        <sz val="11"/>
        <color theme="1"/>
        <rFont val="Soberana Sans"/>
        <family val="3"/>
      </rPr>
      <t xml:space="preserve">Causa 8. </t>
    </r>
    <r>
      <rPr>
        <sz val="11"/>
        <color theme="1"/>
        <rFont val="Soberana Sans"/>
        <family val="3"/>
      </rPr>
      <t>Incumplimiento por situaciones normativas extapresupuestarias ajenas a la UR.</t>
    </r>
  </si>
  <si>
    <t xml:space="preserve">La puesta en marcha del Modelo de Seguimiento y Evaluación de la Corrupción depende de la aprobación del Comité Coordinador del Sistema Nacional Anticorrupción. En el transitorio cuarto del Acuerdo mediante el cual el Comité Coordinador del Sistema Nacional Anticorrupción aprueba la Política Nacional Anticorrupción se solicita a la SESNA la elaboración del anteproyecto de MOSEC y su presentación al Comité Coordinador durante el segundo semestre de 2020, una vez que fuese aprobado por la Comisión Ejecutiva de la SESNA. </t>
  </si>
  <si>
    <r>
      <rPr>
        <b/>
        <sz val="11"/>
        <color theme="1"/>
        <rFont val="Calibri"/>
        <family val="2"/>
        <scheme val="minor"/>
      </rPr>
      <t>Causa 2.</t>
    </r>
    <r>
      <rPr>
        <sz val="11"/>
        <color theme="1"/>
        <rFont val="Calibri"/>
        <family val="2"/>
        <scheme val="minor"/>
      </rPr>
      <t xml:space="preserve"> Emergencias provocadas por accidentes, fenómenos naturales adversos y/o riesgos sanitarios.</t>
    </r>
  </si>
  <si>
    <r>
      <rPr>
        <b/>
        <sz val="11"/>
        <color theme="1"/>
        <rFont val="Calibri"/>
        <family val="2"/>
        <scheme val="minor"/>
      </rPr>
      <t xml:space="preserve">Causa 10. </t>
    </r>
    <r>
      <rPr>
        <sz val="11"/>
        <color theme="1"/>
        <rFont val="Calibri"/>
        <family val="2"/>
        <scheme val="minor"/>
      </rPr>
      <t xml:space="preserve"> Otras explicaciones a las variantes, cuando se trate de resultados por encima de 100 porciento.</t>
    </r>
  </si>
  <si>
    <t>Se cumplió con la meta programada</t>
  </si>
  <si>
    <r>
      <rPr>
        <b/>
        <sz val="11"/>
        <color theme="1"/>
        <rFont val="Soberana Sans"/>
        <family val="3"/>
      </rPr>
      <t>Opcion 11.</t>
    </r>
    <r>
      <rPr>
        <sz val="11"/>
        <color theme="1"/>
        <rFont val="Soberana Sans"/>
        <family val="3"/>
      </rPr>
      <t xml:space="preserve"> La meta del indicador de desempeño fue cumplida.</t>
    </r>
  </si>
  <si>
    <t>Debido a que este indicador está sujeto a la aprobación del Comité Coordinador del Sistema Nacional Anticorrupción, se anticipa que la aprobación y puesta en marcha del Modelo de Seguimiento y Evaluación de la Corrupción no ocurrirá sino hasta inicios de 2021; por lo que no fue posible reportar avances en este indicador durante 2020.</t>
  </si>
  <si>
    <t>(0/100)*100=0%</t>
  </si>
  <si>
    <t>(26/58)*100=44.8%</t>
  </si>
  <si>
    <t>(7/12)*100=58%</t>
  </si>
  <si>
    <t>Se observa que, debido a la baja cantidad de insumos técnicos requeridos o propuestos durante el periodo reportado, la SESNA ha realizado la totalidad de ellos:
1) Mediante acuerdo  SO-CC-SNA/29/01/2020.06, tomado en su Primera Sesión Ordinaria 2020, el Comité Coordinador aprobó la Política Nacional Anticorrupción.
2) Mediante acuerdo  SO-CC-SNA/15/10/2020.04, tomado en su Primera Sesión Ordinaria 2020, el Comité Coordinador aprobó la Metodología para el diseño del Programa de Implementación de la Política Nacional Anticorrupción.</t>
  </si>
  <si>
    <r>
      <t xml:space="preserve">Causa 5. </t>
    </r>
    <r>
      <rPr>
        <sz val="11"/>
        <color theme="1"/>
        <rFont val="Soberana Sans"/>
        <family val="3"/>
      </rPr>
      <t>Incumplimiento o retraso en los trámites para el ejercicio presupuestario por parte de las instancias gubernamentales diferentes a la UR.</t>
    </r>
  </si>
  <si>
    <t xml:space="preserve"> La información depende del Censo Nacional de Gobierno Federal y del Censo Nacional de Impartición de Justicia Federal, ambas para el año 2020. Debido a la contingencia sanitaria, algunos  de los programas estadísticos de levantamiento del Instituto Nacional de Estadística y Geografía fueron pospuestos, en este caso ambas fuentes de información no han sido actualizadas por lo que no es posible realizar la estimación del indicador.</t>
  </si>
  <si>
    <t>Debido a que los proyectos de levantamiento de información estadística fueron aplazados a causa de la contingencia sanitaria por el virus Sars Cov 2 no se pudo dar cumplimiento a la meta programada.</t>
  </si>
  <si>
    <t>No fue posible realizar la estimación con datos de censos 2020.</t>
  </si>
  <si>
    <t>(100/87) * 100=114.96%</t>
  </si>
  <si>
    <t>La meta establecida se refiere a que se esperan descesos en la Tasa de prevalencia de la corrupción, para ello se estimaron tres etapas. La primera que la tasa de crecimiento sufriría desaceleración, la segunda etapa consistiría en un punto de inflexión de la tendencia observada y la tercera un tendencia negativa.</t>
  </si>
  <si>
    <t xml:space="preserve"> En este sentido la meta del 12% suponía una desaceleración menos brusca a la observada, por tanto, el pronóstico es acertado en cuanto a la desaceleración de la incidencia de la corrupción.</t>
  </si>
  <si>
    <r>
      <t xml:space="preserve">Causa 9. </t>
    </r>
    <r>
      <rPr>
        <sz val="11"/>
        <color theme="1"/>
        <rFont val="Soberana Sans"/>
        <family val="3"/>
      </rPr>
      <t>Otras causas que por su naturaleza no es posible agrupar.</t>
    </r>
  </si>
  <si>
    <t>En un principio se contemplaban cuatro programas de implementación; sin embargo, durante el proceso de aprobación de la metodología para la Implementación de la PNA por parte del Comité Coordinador se determinó que sería un solo programa de implementación. Lo anterior se aprobó después del establecimiento del indicador y la meta.</t>
  </si>
  <si>
    <t>El indicador se construyó antes de la aprobación de la Política Nacional Anticorrupción (enero 2020), por lo que una vez aprobada la política y posteriormente la metodología para su implementación (octubre 2020)surgieron ciertos cambios que no se tenían contemplados al momento de su concepción.</t>
  </si>
  <si>
    <t>No se presentan avances derivado de ajustes realizados en su definición y de factores no contemplados, tales como la crisis sanitaria SARS-COV2.</t>
  </si>
  <si>
    <t>La medición reportada corresponde a los censos de gobierno del año 2019 cuyo periodo de referencia es 2018. Debido a la contingencia sanitaria del país por el virus Sars Cov2 la institución generadora de la información (INEGI) tuvo que aplazar los levantamientos y con ello la publicación de resultados y/o microdatos.</t>
  </si>
  <si>
    <r>
      <rPr>
        <b/>
        <sz val="11"/>
        <color theme="1"/>
        <rFont val="Soberana Sans"/>
        <family val="3"/>
      </rPr>
      <t>Causa 8.</t>
    </r>
    <r>
      <rPr>
        <sz val="11"/>
        <color theme="1"/>
        <rFont val="Soberana Sans"/>
        <family val="3"/>
      </rPr>
      <t xml:space="preserve">  Incumplimiento por situaciones normativas extapresupuestarias ajenas a la UR.</t>
    </r>
  </si>
  <si>
    <r>
      <rPr>
        <b/>
        <sz val="11"/>
        <color theme="1"/>
        <rFont val="Calibri"/>
        <family val="2"/>
        <scheme val="minor"/>
      </rPr>
      <t>Causa  5.</t>
    </r>
    <r>
      <rPr>
        <sz val="11"/>
        <color theme="1"/>
        <rFont val="Calibri"/>
        <family val="2"/>
        <scheme val="minor"/>
      </rPr>
      <t xml:space="preserve"> Incumplimiento o retraso en los trámites  para el ejercicio presupuestario por parte de las instancias gubernamentales diferentes a la 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</si>
</sst>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00000%"/>
  </numFmts>
  <fonts count="15" x14ac:knownFonts="1">
    <font>
      <sz val="11"/>
      <color theme="1"/>
      <name val="Calibri"/>
      <family val="2"/>
      <scheme val="minor"/>
    </font>
    <font>
      <sz val="11"/>
      <color theme="1"/>
      <name val="Calibri"/>
      <family val="2"/>
      <scheme val="minor"/>
    </font>
    <font>
      <b/>
      <sz val="11"/>
      <color theme="1"/>
      <name val="Soberana Sans"/>
      <family val="3"/>
    </font>
    <font>
      <sz val="11"/>
      <name val="Soberana Sans"/>
      <family val="3"/>
    </font>
    <font>
      <sz val="11"/>
      <color theme="1"/>
      <name val="Soberana Sans"/>
      <family val="3"/>
    </font>
    <font>
      <sz val="11"/>
      <color rgb="FFFF0000"/>
      <name val="Soberana Sans"/>
      <family val="3"/>
    </font>
    <font>
      <i/>
      <sz val="11"/>
      <color theme="1"/>
      <name val="Soberana Sans"/>
      <family val="3"/>
    </font>
    <font>
      <sz val="12"/>
      <name val="Soberana Sans"/>
      <family val="3"/>
    </font>
    <font>
      <sz val="10"/>
      <name val="Soberana Sans"/>
      <family val="3"/>
    </font>
    <font>
      <sz val="11"/>
      <color theme="1"/>
      <name val="Soberana Sans"/>
      <family val="3"/>
    </font>
    <font>
      <sz val="11"/>
      <color rgb="FF000000"/>
      <name val="Arial"/>
      <family val="2"/>
    </font>
    <font>
      <sz val="11"/>
      <color rgb="FF000000"/>
      <name val="Arial"/>
      <family val="2"/>
    </font>
    <font>
      <sz val="11"/>
      <color theme="1"/>
      <name val="Arial"/>
      <family val="2"/>
    </font>
    <font>
      <b/>
      <sz val="11"/>
      <color theme="1"/>
      <name val="Calibri"/>
      <family val="2"/>
      <scheme val="minor"/>
    </font>
    <font>
      <b/>
      <sz val="11"/>
      <color rgb="FF000000"/>
      <name val="Arial"/>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FF00"/>
        <bgColor rgb="FF6FA8DC"/>
      </patternFill>
    </fill>
    <fill>
      <patternFill patternType="solid">
        <fgColor theme="5" tint="0.59999389629810485"/>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rgb="FF00FFFF"/>
        <bgColor indexed="64"/>
      </patternFill>
    </fill>
    <fill>
      <patternFill patternType="solid">
        <fgColor rgb="FF92D050"/>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18">
    <xf numFmtId="0" fontId="0" fillId="0" borderId="0" xfId="0"/>
    <xf numFmtId="0" fontId="2" fillId="0" borderId="0"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4" xfId="0" applyFont="1" applyBorder="1" applyAlignment="1">
      <alignment horizontal="center" vertical="center"/>
    </xf>
    <xf numFmtId="0" fontId="3" fillId="0" borderId="1" xfId="0" applyFont="1" applyBorder="1" applyAlignment="1">
      <alignment horizontal="justify" vertical="center" wrapText="1"/>
    </xf>
    <xf numFmtId="0" fontId="3" fillId="0" borderId="1" xfId="0" applyFont="1" applyFill="1" applyBorder="1" applyAlignment="1">
      <alignment horizontal="center" vertical="center" wrapText="1"/>
    </xf>
    <xf numFmtId="0" fontId="4" fillId="0" borderId="1" xfId="0" applyFont="1" applyBorder="1" applyAlignment="1">
      <alignment wrapText="1"/>
    </xf>
    <xf numFmtId="0" fontId="4" fillId="0" borderId="1" xfId="0" applyFont="1" applyBorder="1" applyAlignment="1">
      <alignment horizontal="center" vertical="center"/>
    </xf>
    <xf numFmtId="0" fontId="4" fillId="0" borderId="0" xfId="0" applyFont="1" applyBorder="1" applyAlignment="1">
      <alignment vertical="center"/>
    </xf>
    <xf numFmtId="0" fontId="3" fillId="2" borderId="1" xfId="0" applyFont="1" applyFill="1" applyBorder="1" applyAlignment="1">
      <alignment horizontal="justify" vertical="center" wrapText="1"/>
    </xf>
    <xf numFmtId="0" fontId="4"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justify" vertical="center" wrapText="1"/>
    </xf>
    <xf numFmtId="0" fontId="5" fillId="0" borderId="0" xfId="0" applyFont="1" applyBorder="1" applyAlignment="1">
      <alignment horizontal="justify" vertical="center" wrapText="1"/>
    </xf>
    <xf numFmtId="0" fontId="4" fillId="0" borderId="0" xfId="0" applyFont="1" applyBorder="1" applyAlignment="1">
      <alignment horizontal="center" vertical="center" wrapText="1"/>
    </xf>
    <xf numFmtId="0" fontId="5" fillId="0" borderId="0" xfId="0" applyFont="1" applyBorder="1" applyAlignment="1">
      <alignment horizontal="justify" vertical="center"/>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0" borderId="0" xfId="0" applyFont="1" applyFill="1" applyBorder="1" applyAlignment="1">
      <alignment vertical="center"/>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justify" vertical="center"/>
    </xf>
    <xf numFmtId="0" fontId="4" fillId="0" borderId="1" xfId="0" applyFont="1" applyFill="1" applyBorder="1" applyAlignment="1">
      <alignment vertical="center"/>
    </xf>
    <xf numFmtId="0" fontId="4" fillId="0" borderId="6" xfId="0" applyFont="1" applyFill="1" applyBorder="1" applyAlignment="1">
      <alignment horizontal="justify" vertical="center" wrapText="1"/>
    </xf>
    <xf numFmtId="0" fontId="3" fillId="0" borderId="6" xfId="0" applyFont="1" applyFill="1" applyBorder="1" applyAlignment="1">
      <alignment horizontal="justify" vertical="center" wrapText="1"/>
    </xf>
    <xf numFmtId="0" fontId="4" fillId="0" borderId="6" xfId="0" applyFont="1" applyFill="1" applyBorder="1" applyAlignment="1">
      <alignment horizontal="center" vertical="center" wrapText="1"/>
    </xf>
    <xf numFmtId="0" fontId="3" fillId="0" borderId="6" xfId="0" applyFont="1" applyFill="1" applyBorder="1" applyAlignment="1">
      <alignment horizontal="justify" vertical="center"/>
    </xf>
    <xf numFmtId="0" fontId="2" fillId="0" borderId="0" xfId="0" applyFont="1" applyFill="1" applyBorder="1" applyAlignment="1">
      <alignment horizontal="center" vertical="center"/>
    </xf>
    <xf numFmtId="0" fontId="4" fillId="0" borderId="0"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justify" vertical="center"/>
    </xf>
    <xf numFmtId="0" fontId="3" fillId="0" borderId="1" xfId="0" applyFont="1" applyFill="1" applyBorder="1" applyAlignment="1">
      <alignment horizontal="justify" vertical="center" wrapText="1"/>
    </xf>
    <xf numFmtId="0" fontId="4" fillId="0" borderId="7"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4" fillId="0" borderId="7"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7" xfId="0" applyFont="1" applyFill="1" applyBorder="1" applyAlignment="1">
      <alignment horizontal="justify" vertical="center"/>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2" fillId="3"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4" borderId="1" xfId="0" applyNumberFormat="1" applyFont="1" applyFill="1" applyBorder="1" applyAlignment="1">
      <alignment horizontal="center" vertical="center"/>
    </xf>
    <xf numFmtId="0" fontId="9" fillId="4" borderId="9" xfId="0" applyFont="1" applyFill="1" applyBorder="1" applyAlignment="1">
      <alignment horizontal="center" vertical="center"/>
    </xf>
    <xf numFmtId="0" fontId="10" fillId="5" borderId="9" xfId="0" applyFont="1" applyFill="1" applyBorder="1" applyAlignment="1">
      <alignment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1" fillId="0" borderId="9" xfId="0" applyFont="1" applyBorder="1" applyAlignment="1">
      <alignment horizontal="center" vertical="center"/>
    </xf>
    <xf numFmtId="0" fontId="11" fillId="0" borderId="9" xfId="0" applyFont="1" applyBorder="1" applyAlignment="1">
      <alignment vertical="center" wrapText="1"/>
    </xf>
    <xf numFmtId="164" fontId="0" fillId="0" borderId="9" xfId="0" applyNumberFormat="1" applyBorder="1" applyAlignment="1">
      <alignment horizontal="center" vertical="center"/>
    </xf>
    <xf numFmtId="0" fontId="4" fillId="0" borderId="9" xfId="0" applyFont="1" applyBorder="1" applyAlignment="1">
      <alignment horizontal="center" vertical="center"/>
    </xf>
    <xf numFmtId="0" fontId="0" fillId="0" borderId="9" xfId="0" applyBorder="1" applyAlignment="1">
      <alignment vertical="center" wrapText="1"/>
    </xf>
    <xf numFmtId="0" fontId="10" fillId="0" borderId="9" xfId="0" applyFont="1" applyBorder="1" applyAlignment="1">
      <alignment vertical="center" wrapText="1"/>
    </xf>
    <xf numFmtId="0" fontId="2" fillId="3" borderId="1"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1" xfId="0" applyFont="1" applyBorder="1" applyAlignment="1">
      <alignment vertical="center" wrapText="1"/>
    </xf>
    <xf numFmtId="0" fontId="4" fillId="0" borderId="15"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9" xfId="0" applyBorder="1" applyAlignment="1">
      <alignment horizontal="center" vertical="center" wrapText="1"/>
    </xf>
    <xf numFmtId="0" fontId="12" fillId="0" borderId="9" xfId="0" applyFont="1" applyBorder="1" applyAlignment="1">
      <alignment horizontal="center" vertical="center" wrapText="1"/>
    </xf>
    <xf numFmtId="0" fontId="12" fillId="0" borderId="9" xfId="0" applyFont="1" applyBorder="1" applyAlignment="1">
      <alignment vertical="center" wrapText="1"/>
    </xf>
    <xf numFmtId="0" fontId="4" fillId="0" borderId="1" xfId="0" applyFont="1" applyFill="1" applyBorder="1" applyAlignment="1">
      <alignment vertical="center" wrapText="1"/>
    </xf>
    <xf numFmtId="0" fontId="3" fillId="0" borderId="1" xfId="0" applyFont="1" applyBorder="1" applyAlignment="1">
      <alignment horizontal="center" vertical="center" wrapText="1"/>
    </xf>
    <xf numFmtId="0" fontId="0" fillId="0" borderId="0" xfId="0" applyAlignment="1">
      <alignment vertical="top" wrapText="1"/>
    </xf>
    <xf numFmtId="0" fontId="3" fillId="0" borderId="1" xfId="0" applyFont="1" applyFill="1" applyBorder="1" applyAlignment="1">
      <alignment horizontal="justify" vertical="center" wrapText="1"/>
    </xf>
    <xf numFmtId="0" fontId="2" fillId="8" borderId="1"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xf>
    <xf numFmtId="0" fontId="2" fillId="9" borderId="7"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9" borderId="0"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Fill="1" applyAlignment="1">
      <alignment vertical="center" wrapText="1"/>
    </xf>
    <xf numFmtId="0" fontId="4" fillId="0" borderId="0" xfId="0" applyFont="1" applyFill="1" applyAlignment="1">
      <alignment horizontal="center" vertical="center"/>
    </xf>
    <xf numFmtId="0" fontId="4" fillId="2" borderId="0" xfId="0" applyFont="1" applyFill="1" applyBorder="1" applyAlignment="1">
      <alignment horizontal="center" vertical="center"/>
    </xf>
    <xf numFmtId="0" fontId="4" fillId="10" borderId="0" xfId="0" applyFont="1" applyFill="1" applyBorder="1" applyAlignment="1">
      <alignment horizontal="center" vertical="center" wrapText="1"/>
    </xf>
    <xf numFmtId="0" fontId="4" fillId="10" borderId="0" xfId="0" applyFont="1" applyFill="1" applyAlignment="1">
      <alignment vertical="center" wrapText="1"/>
    </xf>
    <xf numFmtId="0" fontId="4" fillId="10" borderId="0" xfId="0" applyFont="1" applyFill="1" applyBorder="1" applyAlignment="1">
      <alignment vertical="center" wrapText="1"/>
    </xf>
    <xf numFmtId="0" fontId="2" fillId="11" borderId="0" xfId="0" applyFont="1" applyFill="1" applyBorder="1" applyAlignment="1">
      <alignment vertical="center" wrapText="1"/>
    </xf>
    <xf numFmtId="0" fontId="4" fillId="11" borderId="0" xfId="0" applyFont="1" applyFill="1" applyAlignment="1">
      <alignment vertical="center" wrapText="1"/>
    </xf>
    <xf numFmtId="0" fontId="0" fillId="11" borderId="0" xfId="0" applyFill="1" applyAlignment="1">
      <alignment horizontal="center" vertical="center" wrapText="1"/>
    </xf>
    <xf numFmtId="0" fontId="4" fillId="11" borderId="0" xfId="0" applyFont="1" applyFill="1" applyBorder="1" applyAlignment="1">
      <alignment horizontal="center" vertical="center" wrapText="1"/>
    </xf>
    <xf numFmtId="0" fontId="4" fillId="11" borderId="0" xfId="0" applyFont="1" applyFill="1" applyBorder="1" applyAlignment="1">
      <alignment vertical="center" wrapText="1"/>
    </xf>
    <xf numFmtId="0" fontId="4" fillId="11" borderId="0" xfId="0" applyFont="1" applyFill="1" applyBorder="1" applyAlignment="1">
      <alignment horizontal="left" vertical="center" wrapText="1"/>
    </xf>
    <xf numFmtId="0" fontId="0" fillId="11" borderId="0" xfId="0" applyFill="1" applyAlignment="1">
      <alignment vertical="center" wrapText="1"/>
    </xf>
    <xf numFmtId="0" fontId="10" fillId="11" borderId="0" xfId="0" applyFont="1" applyFill="1" applyAlignment="1">
      <alignment vertical="center" wrapText="1"/>
    </xf>
    <xf numFmtId="0" fontId="2" fillId="9" borderId="0"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0" borderId="4" xfId="0" applyFont="1" applyBorder="1" applyAlignment="1">
      <alignment horizontal="center" vertical="center"/>
    </xf>
    <xf numFmtId="0" fontId="3" fillId="0" borderId="1" xfId="0" applyFont="1" applyFill="1" applyBorder="1" applyAlignment="1">
      <alignment horizontal="justify" vertical="center" wrapText="1"/>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cellXfs>
  <cellStyles count="3">
    <cellStyle name="Millares 2" xfId="2" xr:uid="{00000000-0005-0000-0000-000030000000}"/>
    <cellStyle name="Moneda 2" xfId="1" xr:uid="{00000000-0005-0000-0000-000031000000}"/>
    <cellStyle name="Normal" xfId="0" builtinId="0"/>
  </cellStyles>
  <dxfs count="21">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698500</xdr:colOff>
      <xdr:row>6</xdr:row>
      <xdr:rowOff>35719</xdr:rowOff>
    </xdr:from>
    <xdr:ext cx="3280834" cy="610015"/>
    <xdr:pic>
      <xdr:nvPicPr>
        <xdr:cNvPr id="3" name="Imagen 2">
          <a:extLst>
            <a:ext uri="{FF2B5EF4-FFF2-40B4-BE49-F238E27FC236}">
              <a16:creationId xmlns:a16="http://schemas.microsoft.com/office/drawing/2014/main" id="{33273918-8CFC-4417-A7CF-DB31EB2F7822}"/>
            </a:ext>
          </a:extLst>
        </xdr:cNvPr>
        <xdr:cNvPicPr>
          <a:picLocks noChangeAspect="1"/>
        </xdr:cNvPicPr>
      </xdr:nvPicPr>
      <xdr:blipFill rotWithShape="1">
        <a:blip xmlns:r="http://schemas.openxmlformats.org/officeDocument/2006/relationships" r:embed="rId1"/>
        <a:srcRect r="1821"/>
        <a:stretch/>
      </xdr:blipFill>
      <xdr:spPr>
        <a:xfrm>
          <a:off x="8561917" y="11984302"/>
          <a:ext cx="3280834" cy="610015"/>
        </a:xfrm>
        <a:prstGeom prst="rect">
          <a:avLst/>
        </a:prstGeom>
      </xdr:spPr>
    </xdr:pic>
    <xdr:clientData/>
  </xdr:oneCellAnchor>
  <xdr:oneCellAnchor>
    <xdr:from>
      <xdr:col>4</xdr:col>
      <xdr:colOff>296334</xdr:colOff>
      <xdr:row>5</xdr:row>
      <xdr:rowOff>19654</xdr:rowOff>
    </xdr:from>
    <xdr:ext cx="3774280" cy="467179"/>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373296B9-A17A-4D1B-8CDB-DE8A4A842775}"/>
                </a:ext>
              </a:extLst>
            </xdr:cNvPr>
            <xdr:cNvSpPr txBox="1"/>
          </xdr:nvSpPr>
          <xdr:spPr>
            <a:xfrm>
              <a:off x="8159751" y="6771821"/>
              <a:ext cx="3774280" cy="467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d>
                      <m:dPr>
                        <m:begChr m:val="⟨"/>
                        <m:endChr m:val="⟩"/>
                        <m:ctrlPr>
                          <a:rPr lang="es-MX" sz="800" i="1">
                            <a:latin typeface="Cambria Math" panose="02040503050406030204" pitchFamily="18" charset="0"/>
                          </a:rPr>
                        </m:ctrlPr>
                      </m:dPr>
                      <m:e>
                        <m:d>
                          <m:dPr>
                            <m:begChr m:val="["/>
                            <m:endChr m:val="]"/>
                            <m:ctrlPr>
                              <a:rPr lang="es-MX" sz="800" i="1">
                                <a:latin typeface="Cambria Math" panose="02040503050406030204" pitchFamily="18" charset="0"/>
                              </a:rPr>
                            </m:ctrlPr>
                          </m:dPr>
                          <m:e>
                            <m:d>
                              <m:dPr>
                                <m:ctrlPr>
                                  <a:rPr lang="es-MX" sz="800" i="1">
                                    <a:latin typeface="Cambria Math" panose="02040503050406030204" pitchFamily="18" charset="0"/>
                                  </a:rPr>
                                </m:ctrlPr>
                              </m:dPr>
                              <m:e>
                                <m:f>
                                  <m:fPr>
                                    <m:ctrlPr>
                                      <a:rPr lang="es-MX" sz="800" i="1">
                                        <a:latin typeface="Cambria Math" panose="02040503050406030204" pitchFamily="18" charset="0"/>
                                      </a:rPr>
                                    </m:ctrlPr>
                                  </m:fPr>
                                  <m:num>
                                    <m:sSub>
                                      <m:sSubPr>
                                        <m:ctrlPr>
                                          <a:rPr lang="es-MX" sz="800" b="0" i="1">
                                            <a:latin typeface="Cambria Math" panose="02040503050406030204" pitchFamily="18" charset="0"/>
                                          </a:rPr>
                                        </m:ctrlPr>
                                      </m:sSubPr>
                                      <m:e>
                                        <m:r>
                                          <a:rPr lang="es-MX" sz="800" b="0" i="1">
                                            <a:latin typeface="Cambria Math" panose="02040503050406030204" pitchFamily="18" charset="0"/>
                                          </a:rPr>
                                          <m:t>𝐴𝑐𝑐𝑖𝑜𝑛𝑒𝑠</m:t>
                                        </m:r>
                                        <m:r>
                                          <a:rPr lang="es-MX" sz="800" b="0" i="1">
                                            <a:latin typeface="Cambria Math" panose="02040503050406030204" pitchFamily="18" charset="0"/>
                                          </a:rPr>
                                          <m:t> </m:t>
                                        </m:r>
                                        <m:r>
                                          <a:rPr lang="es-MX" sz="800" b="0" i="1">
                                            <a:latin typeface="Cambria Math" panose="02040503050406030204" pitchFamily="18" charset="0"/>
                                          </a:rPr>
                                          <m:t>𝑎𝑡𝑒𝑛𝑑𝑖𝑑𝑎𝑠</m:t>
                                        </m:r>
                                      </m:e>
                                      <m:sub>
                                        <m:r>
                                          <a:rPr lang="es-MX" sz="800" b="0" i="1">
                                            <a:latin typeface="Cambria Math" panose="02040503050406030204" pitchFamily="18" charset="0"/>
                                          </a:rPr>
                                          <m:t>𝑒</m:t>
                                        </m:r>
                                      </m:sub>
                                    </m:sSub>
                                  </m:num>
                                  <m:den>
                                    <m:r>
                                      <a:rPr lang="es-MX" sz="800" b="0" i="1">
                                        <a:latin typeface="Cambria Math" panose="02040503050406030204" pitchFamily="18" charset="0"/>
                                      </a:rPr>
                                      <m:t>𝑇𝑜𝑡𝑎𝑙</m:t>
                                    </m:r>
                                    <m:r>
                                      <a:rPr lang="es-MX" sz="800" b="0" i="1">
                                        <a:latin typeface="Cambria Math" panose="02040503050406030204" pitchFamily="18" charset="0"/>
                                      </a:rPr>
                                      <m:t> </m:t>
                                    </m:r>
                                    <m:r>
                                      <a:rPr lang="es-MX" sz="800" b="0" i="1">
                                        <a:latin typeface="Cambria Math" panose="02040503050406030204" pitchFamily="18" charset="0"/>
                                      </a:rPr>
                                      <m:t>𝑑𝑒</m:t>
                                    </m:r>
                                    <m:r>
                                      <a:rPr lang="es-MX" sz="800" b="0" i="1">
                                        <a:latin typeface="Cambria Math" panose="02040503050406030204" pitchFamily="18" charset="0"/>
                                      </a:rPr>
                                      <m:t> </m:t>
                                    </m:r>
                                    <m:r>
                                      <a:rPr lang="es-MX" sz="800" b="0" i="1">
                                        <a:latin typeface="Cambria Math" panose="02040503050406030204" pitchFamily="18" charset="0"/>
                                      </a:rPr>
                                      <m:t>𝑎𝑐𝑐𝑖𝑜𝑛𝑒𝑠</m:t>
                                    </m:r>
                                  </m:den>
                                </m:f>
                              </m:e>
                            </m:d>
                            <m:r>
                              <a:rPr lang="es-MX" sz="800" b="0" i="1">
                                <a:latin typeface="Cambria Math" panose="02040503050406030204" pitchFamily="18" charset="0"/>
                              </a:rPr>
                              <m:t>∗0.5</m:t>
                            </m:r>
                          </m:e>
                        </m:d>
                        <m:r>
                          <a:rPr lang="es-MX" sz="800" b="0" i="1">
                            <a:latin typeface="Cambria Math" panose="02040503050406030204" pitchFamily="18" charset="0"/>
                          </a:rPr>
                          <m:t>+</m:t>
                        </m:r>
                        <m:d>
                          <m:dPr>
                            <m:begChr m:val="["/>
                            <m:endChr m:val="]"/>
                            <m:ctrlPr>
                              <a:rPr lang="es-MX" sz="800" b="0" i="1">
                                <a:latin typeface="Cambria Math" panose="02040503050406030204" pitchFamily="18" charset="0"/>
                              </a:rPr>
                            </m:ctrlPr>
                          </m:dPr>
                          <m:e>
                            <m:r>
                              <a:rPr lang="es-MX" sz="1100" b="0" i="1">
                                <a:solidFill>
                                  <a:schemeClr val="tx1"/>
                                </a:solidFill>
                                <a:effectLst/>
                                <a:latin typeface="Cambria Math" panose="02040503050406030204" pitchFamily="18" charset="0"/>
                                <a:ea typeface="+mn-ea"/>
                                <a:cs typeface="+mn-cs"/>
                              </a:rPr>
                              <m:t> </m:t>
                            </m:r>
                            <m:nary>
                              <m:naryPr>
                                <m:chr m:val="∑"/>
                                <m:ctrlPr>
                                  <a:rPr lang="es-MX" sz="800" b="0" i="1">
                                    <a:latin typeface="Cambria Math" panose="02040503050406030204" pitchFamily="18" charset="0"/>
                                  </a:rPr>
                                </m:ctrlPr>
                              </m:naryPr>
                              <m:sub>
                                <m:r>
                                  <m:rPr>
                                    <m:brk m:alnAt="23"/>
                                  </m:rPr>
                                  <a:rPr lang="es-MX" sz="800" b="0" i="1">
                                    <a:latin typeface="Cambria Math" panose="02040503050406030204" pitchFamily="18" charset="0"/>
                                  </a:rPr>
                                  <m:t>𝑗</m:t>
                                </m:r>
                                <m:r>
                                  <a:rPr lang="es-MX" sz="800" b="0" i="1">
                                    <a:latin typeface="Cambria Math" panose="02040503050406030204" pitchFamily="18" charset="0"/>
                                  </a:rPr>
                                  <m:t>=1</m:t>
                                </m:r>
                              </m:sub>
                              <m:sup>
                                <m:r>
                                  <a:rPr lang="es-MX" sz="800" b="0" i="1">
                                    <a:latin typeface="Cambria Math" panose="02040503050406030204" pitchFamily="18" charset="0"/>
                                  </a:rPr>
                                  <m:t>3</m:t>
                                </m:r>
                              </m:sup>
                              <m:e>
                                <m:d>
                                  <m:dPr>
                                    <m:ctrlPr>
                                      <a:rPr lang="es-MX" sz="800" b="0" i="1">
                                        <a:latin typeface="Cambria Math" panose="02040503050406030204" pitchFamily="18" charset="0"/>
                                      </a:rPr>
                                    </m:ctrlPr>
                                  </m:dPr>
                                  <m:e>
                                    <m:f>
                                      <m:fPr>
                                        <m:ctrlPr>
                                          <a:rPr lang="es-MX" sz="800" b="0" i="1">
                                            <a:latin typeface="Cambria Math" panose="02040503050406030204" pitchFamily="18" charset="0"/>
                                          </a:rPr>
                                        </m:ctrlPr>
                                      </m:fPr>
                                      <m:num>
                                        <m:sSub>
                                          <m:sSubPr>
                                            <m:ctrlPr>
                                              <a:rPr lang="es-MX" sz="800" b="0" i="1">
                                                <a:latin typeface="Cambria Math" panose="02040503050406030204" pitchFamily="18" charset="0"/>
                                              </a:rPr>
                                            </m:ctrlPr>
                                          </m:sSubPr>
                                          <m:e>
                                            <m:r>
                                              <a:rPr lang="es-MX" sz="800" b="0" i="1">
                                                <a:latin typeface="Cambria Math" panose="02040503050406030204" pitchFamily="18" charset="0"/>
                                              </a:rPr>
                                              <m:t>𝐴𝑐𝑐𝑖𝑜𝑛𝑒𝑠</m:t>
                                            </m:r>
                                            <m:r>
                                              <a:rPr lang="es-MX" sz="800" b="0" i="1">
                                                <a:latin typeface="Cambria Math" panose="02040503050406030204" pitchFamily="18" charset="0"/>
                                              </a:rPr>
                                              <m:t> </m:t>
                                            </m:r>
                                            <m:r>
                                              <a:rPr lang="es-MX" sz="800" b="0" i="1">
                                                <a:latin typeface="Cambria Math" panose="02040503050406030204" pitchFamily="18" charset="0"/>
                                              </a:rPr>
                                              <m:t>𝑎𝑡𝑒𝑛𝑑𝑖𝑑𝑎𝑠</m:t>
                                            </m:r>
                                          </m:e>
                                          <m:sub>
                                            <m:r>
                                              <a:rPr lang="es-MX" sz="800" b="0" i="1">
                                                <a:latin typeface="Cambria Math" panose="02040503050406030204" pitchFamily="18" charset="0"/>
                                              </a:rPr>
                                              <m:t>𝑗</m:t>
                                            </m:r>
                                          </m:sub>
                                        </m:sSub>
                                      </m:num>
                                      <m:den>
                                        <m:r>
                                          <a:rPr lang="es-MX" sz="800" b="0" i="1">
                                            <a:latin typeface="Cambria Math" panose="02040503050406030204" pitchFamily="18" charset="0"/>
                                          </a:rPr>
                                          <m:t>𝑇𝑜𝑡𝑎𝑙</m:t>
                                        </m:r>
                                        <m:r>
                                          <a:rPr lang="es-MX" sz="800" b="0" i="1">
                                            <a:latin typeface="Cambria Math" panose="02040503050406030204" pitchFamily="18" charset="0"/>
                                          </a:rPr>
                                          <m:t> </m:t>
                                        </m:r>
                                        <m:r>
                                          <a:rPr lang="es-MX" sz="800" b="0" i="1">
                                            <a:latin typeface="Cambria Math" panose="02040503050406030204" pitchFamily="18" charset="0"/>
                                          </a:rPr>
                                          <m:t>𝑑𝑒</m:t>
                                        </m:r>
                                        <m:r>
                                          <a:rPr lang="es-MX" sz="800" b="0" i="1">
                                            <a:latin typeface="Cambria Math" panose="02040503050406030204" pitchFamily="18" charset="0"/>
                                          </a:rPr>
                                          <m:t> </m:t>
                                        </m:r>
                                        <m:r>
                                          <a:rPr lang="es-MX" sz="800" b="0" i="1">
                                            <a:latin typeface="Cambria Math" panose="02040503050406030204" pitchFamily="18" charset="0"/>
                                          </a:rPr>
                                          <m:t>𝑎𝑐𝑐𝑖𝑜𝑛𝑒𝑠</m:t>
                                        </m:r>
                                      </m:den>
                                    </m:f>
                                  </m:e>
                                </m:d>
                                <m:r>
                                  <a:rPr lang="es-MX" sz="1100" b="0" i="1">
                                    <a:solidFill>
                                      <a:schemeClr val="tx1"/>
                                    </a:solidFill>
                                    <a:effectLst/>
                                    <a:latin typeface="Cambria Math" panose="02040503050406030204" pitchFamily="18" charset="0"/>
                                    <a:ea typeface="+mn-ea"/>
                                    <a:cs typeface="+mn-cs"/>
                                  </a:rPr>
                                  <m:t>∗0.5</m:t>
                                </m:r>
                              </m:e>
                            </m:nary>
                          </m:e>
                        </m:d>
                      </m:e>
                    </m:d>
                    <m:r>
                      <a:rPr lang="es-MX" sz="800" b="0" i="1">
                        <a:latin typeface="Cambria Math" panose="02040503050406030204" pitchFamily="18" charset="0"/>
                      </a:rPr>
                      <m:t>∗100</m:t>
                    </m:r>
                  </m:oMath>
                </m:oMathPara>
              </a14:m>
              <a:endParaRPr lang="es-MX" sz="800"/>
            </a:p>
          </xdr:txBody>
        </xdr:sp>
      </mc:Choice>
      <mc:Fallback xmlns="">
        <xdr:sp macro="" textlink="">
          <xdr:nvSpPr>
            <xdr:cNvPr id="6" name="CuadroTexto 5">
              <a:extLst>
                <a:ext uri="{FF2B5EF4-FFF2-40B4-BE49-F238E27FC236}">
                  <a16:creationId xmlns:a16="http://schemas.microsoft.com/office/drawing/2014/main" id="{373296B9-A17A-4D1B-8CDB-DE8A4A842775}"/>
                </a:ext>
              </a:extLst>
            </xdr:cNvPr>
            <xdr:cNvSpPr txBox="1"/>
          </xdr:nvSpPr>
          <xdr:spPr>
            <a:xfrm>
              <a:off x="8159751" y="6771821"/>
              <a:ext cx="3774280" cy="467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MX" sz="800" i="0">
                  <a:latin typeface="Cambria Math" panose="02040503050406030204" pitchFamily="18" charset="0"/>
                </a:rPr>
                <a:t>⟨[(</a:t>
              </a:r>
              <a:r>
                <a:rPr lang="es-MX" sz="800" b="0" i="0">
                  <a:latin typeface="Cambria Math" panose="02040503050406030204" pitchFamily="18" charset="0"/>
                </a:rPr>
                <a:t>〖𝐴𝑐𝑐𝑖𝑜𝑛𝑒𝑠 𝑎𝑡𝑒𝑛𝑑𝑖𝑑𝑎𝑠〗_𝑒/(𝑇𝑜𝑡𝑎𝑙 𝑑𝑒 𝑎𝑐𝑐𝑖𝑜𝑛𝑒𝑠))∗0.5]+[</a:t>
              </a:r>
              <a:r>
                <a:rPr lang="es-MX" sz="1100" b="0" i="0">
                  <a:solidFill>
                    <a:schemeClr val="tx1"/>
                  </a:solidFill>
                  <a:effectLst/>
                  <a:latin typeface="Cambria Math" panose="02040503050406030204" pitchFamily="18" charset="0"/>
                  <a:ea typeface="+mn-ea"/>
                  <a:cs typeface="+mn-cs"/>
                </a:rPr>
                <a:t> </a:t>
              </a:r>
              <a:r>
                <a:rPr lang="es-MX" sz="800" b="0" i="0">
                  <a:solidFill>
                    <a:schemeClr val="tx1"/>
                  </a:solidFill>
                  <a:effectLst/>
                  <a:latin typeface="Cambria Math" panose="02040503050406030204" pitchFamily="18" charset="0"/>
                  <a:ea typeface="+mn-ea"/>
                  <a:cs typeface="+mn-cs"/>
                </a:rPr>
                <a:t>∑_(</a:t>
              </a:r>
              <a:r>
                <a:rPr lang="es-MX" sz="800" b="0" i="0">
                  <a:latin typeface="Cambria Math" panose="02040503050406030204" pitchFamily="18" charset="0"/>
                </a:rPr>
                <a:t>𝑗=1)^3</a:t>
              </a:r>
              <a:r>
                <a:rPr lang="es-MX" sz="1100" b="0" i="0">
                  <a:solidFill>
                    <a:schemeClr val="tx1"/>
                  </a:solidFill>
                  <a:effectLst/>
                  <a:latin typeface="Cambria Math" panose="02040503050406030204" pitchFamily="18" charset="0"/>
                  <a:ea typeface="+mn-ea"/>
                  <a:cs typeface="+mn-cs"/>
                </a:rPr>
                <a:t>▒</a:t>
              </a:r>
              <a:r>
                <a:rPr lang="es-MX" sz="800" b="0" i="0">
                  <a:solidFill>
                    <a:schemeClr val="tx1"/>
                  </a:solidFill>
                  <a:effectLst/>
                  <a:latin typeface="Cambria Math" panose="02040503050406030204" pitchFamily="18" charset="0"/>
                  <a:ea typeface="+mn-ea"/>
                  <a:cs typeface="+mn-cs"/>
                </a:rPr>
                <a:t>〖(〖</a:t>
              </a:r>
              <a:r>
                <a:rPr lang="es-MX" sz="800" b="0" i="0">
                  <a:latin typeface="Cambria Math" panose="02040503050406030204" pitchFamily="18" charset="0"/>
                </a:rPr>
                <a:t>𝐴𝑐𝑐𝑖𝑜𝑛𝑒𝑠 𝑎𝑡𝑒𝑛𝑑𝑖𝑑𝑎𝑠〗_𝑗/(𝑇𝑜𝑡𝑎𝑙 𝑑𝑒 𝑎𝑐𝑐𝑖𝑜𝑛𝑒𝑠))</a:t>
              </a:r>
              <a:r>
                <a:rPr lang="es-MX" sz="1100" b="0" i="0">
                  <a:solidFill>
                    <a:schemeClr val="tx1"/>
                  </a:solidFill>
                  <a:effectLst/>
                  <a:latin typeface="Cambria Math" panose="02040503050406030204" pitchFamily="18" charset="0"/>
                  <a:ea typeface="+mn-ea"/>
                  <a:cs typeface="+mn-cs"/>
                </a:rPr>
                <a:t>∗0.5</a:t>
              </a:r>
              <a:r>
                <a:rPr lang="es-MX" sz="800" b="0" i="0">
                  <a:solidFill>
                    <a:schemeClr val="tx1"/>
                  </a:solidFill>
                  <a:effectLst/>
                  <a:latin typeface="Cambria Math" panose="02040503050406030204" pitchFamily="18" charset="0"/>
                  <a:ea typeface="+mn-ea"/>
                  <a:cs typeface="+mn-cs"/>
                </a:rPr>
                <a:t>〗</a:t>
              </a:r>
              <a:r>
                <a:rPr lang="es-MX" sz="1100" b="0" i="0">
                  <a:solidFill>
                    <a:schemeClr val="tx1"/>
                  </a:solidFill>
                  <a:effectLst/>
                  <a:latin typeface="Cambria Math" panose="02040503050406030204" pitchFamily="18" charset="0"/>
                  <a:ea typeface="+mn-ea"/>
                  <a:cs typeface="+mn-cs"/>
                </a:rPr>
                <a:t>]⟩</a:t>
              </a:r>
              <a:r>
                <a:rPr lang="es-MX" sz="800" b="0" i="0">
                  <a:latin typeface="Cambria Math" panose="02040503050406030204" pitchFamily="18" charset="0"/>
                </a:rPr>
                <a:t>∗100</a:t>
              </a:r>
              <a:endParaRPr lang="es-MX" sz="800"/>
            </a:p>
          </xdr:txBody>
        </xdr:sp>
      </mc:Fallback>
    </mc:AlternateContent>
    <xdr:clientData/>
  </xdr:oneCellAnchor>
  <xdr:oneCellAnchor>
    <xdr:from>
      <xdr:col>4</xdr:col>
      <xdr:colOff>2846784</xdr:colOff>
      <xdr:row>4</xdr:row>
      <xdr:rowOff>912019</xdr:rowOff>
    </xdr:from>
    <xdr:ext cx="65" cy="172227"/>
    <xdr:sp macro="" textlink="">
      <xdr:nvSpPr>
        <xdr:cNvPr id="2" name="CuadroTexto 1">
          <a:extLst>
            <a:ext uri="{FF2B5EF4-FFF2-40B4-BE49-F238E27FC236}">
              <a16:creationId xmlns:a16="http://schemas.microsoft.com/office/drawing/2014/main" id="{E1492564-1FA9-43C2-A191-496A9551FF4D}"/>
            </a:ext>
          </a:extLst>
        </xdr:cNvPr>
        <xdr:cNvSpPr txBox="1"/>
      </xdr:nvSpPr>
      <xdr:spPr>
        <a:xfrm>
          <a:off x="10704909" y="4817269"/>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1283370</xdr:colOff>
      <xdr:row>3</xdr:row>
      <xdr:rowOff>105925</xdr:rowOff>
    </xdr:from>
    <xdr:ext cx="1379934" cy="642938"/>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6047E678-FCBA-48A3-BFB2-556E0FDC9A69}"/>
                </a:ext>
              </a:extLst>
            </xdr:cNvPr>
            <xdr:cNvSpPr txBox="1"/>
          </xdr:nvSpPr>
          <xdr:spPr>
            <a:xfrm>
              <a:off x="9146422" y="1991218"/>
              <a:ext cx="1379934" cy="6429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f>
                    <m:fPr>
                      <m:ctrlPr>
                        <a:rPr lang="es-MX" sz="2000" i="1">
                          <a:latin typeface="Cambria Math" panose="02040503050406030204" pitchFamily="18" charset="0"/>
                        </a:rPr>
                      </m:ctrlPr>
                    </m:fPr>
                    <m:num>
                      <m:sSub>
                        <m:sSubPr>
                          <m:ctrlPr>
                            <a:rPr lang="es-MX" sz="2000" i="1">
                              <a:latin typeface="Cambria Math" panose="02040503050406030204" pitchFamily="18" charset="0"/>
                            </a:rPr>
                          </m:ctrlPr>
                        </m:sSubPr>
                        <m:e>
                          <m:r>
                            <a:rPr lang="es-MX" sz="2000" b="0" i="1">
                              <a:latin typeface="Cambria Math" panose="02040503050406030204" pitchFamily="18" charset="0"/>
                            </a:rPr>
                            <m:t>𝑇𝑃</m:t>
                          </m:r>
                        </m:e>
                        <m:sub>
                          <m:r>
                            <a:rPr lang="es-MX" sz="2000" b="0" i="1">
                              <a:latin typeface="Cambria Math" panose="02040503050406030204" pitchFamily="18" charset="0"/>
                            </a:rPr>
                            <m:t>𝑖</m:t>
                          </m:r>
                        </m:sub>
                      </m:sSub>
                      <m:r>
                        <a:rPr lang="es-MX" sz="2000" b="0" i="1">
                          <a:latin typeface="Cambria Math" panose="02040503050406030204" pitchFamily="18" charset="0"/>
                        </a:rPr>
                        <m:t>−</m:t>
                      </m:r>
                      <m:sSub>
                        <m:sSubPr>
                          <m:ctrlPr>
                            <a:rPr lang="es-MX" sz="2000" b="0" i="1">
                              <a:latin typeface="Cambria Math" panose="02040503050406030204" pitchFamily="18" charset="0"/>
                            </a:rPr>
                          </m:ctrlPr>
                        </m:sSubPr>
                        <m:e>
                          <m:r>
                            <a:rPr lang="es-MX" sz="2000" b="0" i="1">
                              <a:latin typeface="Cambria Math" panose="02040503050406030204" pitchFamily="18" charset="0"/>
                            </a:rPr>
                            <m:t>𝑇𝑃</m:t>
                          </m:r>
                        </m:e>
                        <m:sub>
                          <m:r>
                            <a:rPr lang="es-MX" sz="2000" b="0" i="1">
                              <a:latin typeface="Cambria Math" panose="02040503050406030204" pitchFamily="18" charset="0"/>
                            </a:rPr>
                            <m:t>𝑗</m:t>
                          </m:r>
                        </m:sub>
                      </m:sSub>
                    </m:num>
                    <m:den>
                      <m:sSub>
                        <m:sSubPr>
                          <m:ctrlPr>
                            <a:rPr lang="es-MX" sz="2000" i="1">
                              <a:latin typeface="Cambria Math" panose="02040503050406030204" pitchFamily="18" charset="0"/>
                            </a:rPr>
                          </m:ctrlPr>
                        </m:sSubPr>
                        <m:e>
                          <m:r>
                            <a:rPr lang="es-MX" sz="2000" b="0" i="1">
                              <a:latin typeface="Cambria Math" panose="02040503050406030204" pitchFamily="18" charset="0"/>
                            </a:rPr>
                            <m:t>𝑇𝑃</m:t>
                          </m:r>
                        </m:e>
                        <m:sub>
                          <m:r>
                            <a:rPr lang="es-MX" sz="2000" b="0" i="1">
                              <a:latin typeface="Cambria Math" panose="02040503050406030204" pitchFamily="18" charset="0"/>
                            </a:rPr>
                            <m:t>𝑗</m:t>
                          </m:r>
                        </m:sub>
                      </m:sSub>
                    </m:den>
                  </m:f>
                </m:oMath>
              </a14:m>
              <a:r>
                <a:rPr lang="es-MX" sz="2000"/>
                <a:t>*100</a:t>
              </a:r>
            </a:p>
          </xdr:txBody>
        </xdr:sp>
      </mc:Choice>
      <mc:Fallback xmlns="">
        <xdr:sp macro="" textlink="">
          <xdr:nvSpPr>
            <xdr:cNvPr id="4" name="CuadroTexto 3">
              <a:extLst>
                <a:ext uri="{FF2B5EF4-FFF2-40B4-BE49-F238E27FC236}">
                  <a16:creationId xmlns:a16="http://schemas.microsoft.com/office/drawing/2014/main" id="{6047E678-FCBA-48A3-BFB2-556E0FDC9A69}"/>
                </a:ext>
              </a:extLst>
            </xdr:cNvPr>
            <xdr:cNvSpPr txBox="1"/>
          </xdr:nvSpPr>
          <xdr:spPr>
            <a:xfrm>
              <a:off x="9146422" y="1991218"/>
              <a:ext cx="1379934" cy="6429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MX" sz="2000" i="0">
                  <a:latin typeface="Cambria Math" panose="02040503050406030204" pitchFamily="18" charset="0"/>
                </a:rPr>
                <a:t>(〖</a:t>
              </a:r>
              <a:r>
                <a:rPr lang="es-MX" sz="2000" b="0" i="0">
                  <a:latin typeface="Cambria Math" panose="02040503050406030204" pitchFamily="18" charset="0"/>
                </a:rPr>
                <a:t>𝑇𝑃〗_𝑖−〖𝑇𝑃〗_𝑗)/〖𝑇𝑃〗_𝑗 </a:t>
              </a:r>
              <a:r>
                <a:rPr lang="es-MX" sz="2000"/>
                <a:t>*100</a:t>
              </a:r>
            </a:p>
          </xdr:txBody>
        </xdr:sp>
      </mc:Fallback>
    </mc:AlternateContent>
    <xdr:clientData/>
  </xdr:oneCellAnchor>
</xdr:wsDr>
</file>

<file path=xl/persons/person.xml><?xml version="1.0" encoding="utf-8"?>
<personList xmlns="http://schemas.microsoft.com/office/spreadsheetml/2018/threadedcomments" xmlns:x="http://schemas.openxmlformats.org/spreadsheetml/2006/main">
  <person displayName="Diana Belem Olvera Guerrero" id="{F907446A-02A2-4F47-B6C8-233920EB08C3}" userId="S::dbolvera@sesna.gob.mx::8f01aac0-06c9-4ce8-ae9c-7177df02092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8" dT="2019-11-13T01:22:05.31" personId="{F907446A-02A2-4F47-B6C8-233920EB08C3}" id="{659ABECA-32B1-45B0-BF81-2EBAE541AFE8}">
    <text>es un promedio de la satisfacción que tienen los integrantes del SNA, pero no mide un avance en la entrega del componente señalado.</text>
  </threadedComment>
  <threadedComment ref="E14" dT="2021-01-12T19:13:54.11" personId="{F907446A-02A2-4F47-B6C8-233920EB08C3}" id="{2D5412CC-C12B-49C5-8349-41C4CFB30FE1}">
    <text>se corrigió el error en su definición</text>
  </threadedComment>
  <threadedComment ref="M15" dT="2020-06-19T04:47:33.07" personId="{F907446A-02A2-4F47-B6C8-233920EB08C3}" id="{1C3285B6-C993-41D2-AF4A-A08806AC2F10}">
    <text>esta meta se ajusto de 100 a 90 durante el reporte del primer trimestre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58580-543C-471B-91CC-F9D168EF9173}">
  <dimension ref="A1:BP20"/>
  <sheetViews>
    <sheetView tabSelected="1" topLeftCell="BD1" zoomScale="59" zoomScaleNormal="59" zoomScaleSheetLayoutView="70" workbookViewId="0">
      <pane ySplit="3" topLeftCell="A7" activePane="bottomLeft" state="frozen"/>
      <selection activeCell="B23" sqref="B23"/>
      <selection pane="bottomLeft" activeCell="BM7" sqref="BM7"/>
    </sheetView>
  </sheetViews>
  <sheetFormatPr baseColWidth="10" defaultColWidth="11.42578125" defaultRowHeight="16.5" x14ac:dyDescent="0.25"/>
  <cols>
    <col min="1" max="1" width="15.7109375" style="12" customWidth="1"/>
    <col min="2" max="2" width="45.7109375" style="13" customWidth="1"/>
    <col min="3" max="3" width="25.7109375" style="13" customWidth="1"/>
    <col min="4" max="4" width="30.7109375" style="14" customWidth="1"/>
    <col min="5" max="5" width="70.42578125" style="13" customWidth="1"/>
    <col min="6" max="6" width="20.42578125" style="15" customWidth="1"/>
    <col min="7" max="9" width="15.7109375" style="15" hidden="1" customWidth="1"/>
    <col min="10" max="11" width="25.7109375" style="16" hidden="1" customWidth="1"/>
    <col min="12" max="12" width="25.7109375" style="8" hidden="1" customWidth="1"/>
    <col min="13" max="17" width="12.7109375" style="8" hidden="1" customWidth="1"/>
    <col min="18" max="19" width="14.5703125" style="8" hidden="1" customWidth="1"/>
    <col min="20" max="21" width="12.7109375" style="8" hidden="1" customWidth="1"/>
    <col min="22" max="22" width="19" style="8" hidden="1" customWidth="1"/>
    <col min="23" max="23" width="18.5703125" style="8" hidden="1" customWidth="1"/>
    <col min="24" max="24" width="19.140625" style="8" hidden="1" customWidth="1"/>
    <col min="25" max="25" width="22.140625" style="8" hidden="1" customWidth="1"/>
    <col min="26" max="26" width="21.7109375" style="8" hidden="1" customWidth="1"/>
    <col min="27" max="27" width="13.5703125" style="8" hidden="1" customWidth="1"/>
    <col min="28" max="28" width="14.140625" style="8" hidden="1" customWidth="1"/>
    <col min="29" max="29" width="13.42578125" style="8" hidden="1" customWidth="1"/>
    <col min="30" max="30" width="14.28515625" style="8" hidden="1" customWidth="1"/>
    <col min="31" max="31" width="17.42578125" style="8" hidden="1" customWidth="1"/>
    <col min="32" max="35" width="21.7109375" style="8" hidden="1" customWidth="1"/>
    <col min="36" max="39" width="12.7109375" style="8" hidden="1" customWidth="1"/>
    <col min="40" max="40" width="17.42578125" style="8" hidden="1" customWidth="1"/>
    <col min="41" max="41" width="22" style="8" hidden="1" customWidth="1"/>
    <col min="42" max="42" width="23.85546875" style="8" hidden="1" customWidth="1"/>
    <col min="43" max="43" width="25.85546875" style="8" hidden="1" customWidth="1"/>
    <col min="44" max="44" width="23.140625" style="8" hidden="1" customWidth="1"/>
    <col min="45" max="48" width="12.7109375" style="8" hidden="1" customWidth="1"/>
    <col min="49" max="49" width="25.140625" style="8" hidden="1" customWidth="1"/>
    <col min="50" max="51" width="25.5703125" style="8" hidden="1" customWidth="1"/>
    <col min="52" max="53" width="25.140625" style="8" hidden="1" customWidth="1"/>
    <col min="54" max="57" width="12.7109375" style="8" customWidth="1"/>
    <col min="58" max="58" width="60" style="8" customWidth="1"/>
    <col min="59" max="61" width="20.7109375" style="8" customWidth="1"/>
    <col min="62" max="63" width="33.140625" style="8" customWidth="1"/>
    <col min="64" max="64" width="41" style="8" customWidth="1"/>
    <col min="65" max="65" width="34.140625" style="8" customWidth="1"/>
    <col min="66" max="66" width="32.85546875" style="8" customWidth="1"/>
    <col min="67" max="67" width="46.7109375" style="8" customWidth="1"/>
    <col min="68" max="68" width="43.5703125" style="8" customWidth="1"/>
    <col min="69" max="16384" width="11.42578125" style="8"/>
  </cols>
  <sheetData>
    <row r="1" spans="1:68" s="1" customFormat="1" x14ac:dyDescent="0.25">
      <c r="A1" s="110" t="s">
        <v>0</v>
      </c>
      <c r="B1" s="108" t="s">
        <v>1</v>
      </c>
      <c r="C1" s="108" t="s">
        <v>2</v>
      </c>
      <c r="D1" s="108"/>
      <c r="E1" s="108"/>
      <c r="F1" s="108"/>
      <c r="G1" s="108"/>
      <c r="H1" s="108"/>
      <c r="I1" s="108"/>
      <c r="J1" s="108" t="s">
        <v>3</v>
      </c>
      <c r="K1" s="108" t="s">
        <v>4</v>
      </c>
      <c r="L1" s="109" t="s">
        <v>5</v>
      </c>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K1" s="102" t="s">
        <v>277</v>
      </c>
      <c r="BL1" s="102"/>
      <c r="BM1" s="102"/>
      <c r="BN1" s="102"/>
      <c r="BO1" s="86"/>
      <c r="BP1" s="86"/>
    </row>
    <row r="2" spans="1:68" s="1" customFormat="1" ht="16.5" customHeight="1" x14ac:dyDescent="0.25">
      <c r="A2" s="111"/>
      <c r="B2" s="109"/>
      <c r="C2" s="109"/>
      <c r="D2" s="109"/>
      <c r="E2" s="109"/>
      <c r="F2" s="109"/>
      <c r="G2" s="109"/>
      <c r="H2" s="109"/>
      <c r="I2" s="109"/>
      <c r="J2" s="109"/>
      <c r="K2" s="109"/>
      <c r="L2" s="109" t="s">
        <v>6</v>
      </c>
      <c r="M2" s="109" t="s">
        <v>7</v>
      </c>
      <c r="N2" s="109"/>
      <c r="O2" s="109"/>
      <c r="P2" s="109"/>
      <c r="Q2" s="109"/>
      <c r="R2" s="112" t="s">
        <v>8</v>
      </c>
      <c r="S2" s="112"/>
      <c r="T2" s="112"/>
      <c r="U2" s="112"/>
      <c r="V2" s="112"/>
      <c r="W2" s="50" t="s">
        <v>139</v>
      </c>
      <c r="X2" s="50" t="s">
        <v>138</v>
      </c>
      <c r="Y2" s="50" t="s">
        <v>140</v>
      </c>
      <c r="Z2" s="50" t="s">
        <v>141</v>
      </c>
      <c r="AA2" s="113" t="s">
        <v>192</v>
      </c>
      <c r="AB2" s="114"/>
      <c r="AC2" s="114"/>
      <c r="AD2" s="114"/>
      <c r="AE2" s="114"/>
      <c r="AF2" s="114"/>
      <c r="AG2" s="114"/>
      <c r="AH2" s="114"/>
      <c r="AI2" s="115"/>
      <c r="AJ2" s="113" t="s">
        <v>9</v>
      </c>
      <c r="AK2" s="114"/>
      <c r="AL2" s="114"/>
      <c r="AM2" s="114"/>
      <c r="AN2" s="114"/>
      <c r="AO2" s="114"/>
      <c r="AP2" s="114"/>
      <c r="AQ2" s="114"/>
      <c r="AR2" s="115"/>
      <c r="AS2" s="113" t="s">
        <v>10</v>
      </c>
      <c r="AT2" s="114"/>
      <c r="AU2" s="114"/>
      <c r="AV2" s="114"/>
      <c r="AW2" s="114"/>
      <c r="AX2" s="114"/>
      <c r="AY2" s="114"/>
      <c r="AZ2" s="114"/>
      <c r="BA2" s="115"/>
      <c r="BB2" s="116" t="s">
        <v>11</v>
      </c>
      <c r="BC2" s="117"/>
      <c r="BD2" s="117"/>
      <c r="BE2" s="117"/>
      <c r="BF2" s="117"/>
      <c r="BG2" s="117"/>
      <c r="BH2" s="117"/>
      <c r="BI2" s="117"/>
      <c r="BJ2" s="117"/>
      <c r="BK2" s="103"/>
      <c r="BL2" s="103"/>
      <c r="BM2" s="103"/>
      <c r="BN2" s="103"/>
      <c r="BO2" s="102" t="s">
        <v>276</v>
      </c>
      <c r="BP2" s="102"/>
    </row>
    <row r="3" spans="1:68" s="1" customFormat="1" ht="115.5" x14ac:dyDescent="0.25">
      <c r="A3" s="111"/>
      <c r="B3" s="109"/>
      <c r="C3" s="2" t="s">
        <v>12</v>
      </c>
      <c r="D3" s="2" t="s">
        <v>13</v>
      </c>
      <c r="E3" s="2" t="s">
        <v>14</v>
      </c>
      <c r="F3" s="2" t="s">
        <v>15</v>
      </c>
      <c r="G3" s="2" t="s">
        <v>16</v>
      </c>
      <c r="H3" s="2" t="s">
        <v>17</v>
      </c>
      <c r="I3" s="2" t="s">
        <v>18</v>
      </c>
      <c r="J3" s="109"/>
      <c r="K3" s="109"/>
      <c r="L3" s="109"/>
      <c r="M3" s="22" t="s">
        <v>19</v>
      </c>
      <c r="N3" s="22" t="s">
        <v>20</v>
      </c>
      <c r="O3" s="22" t="s">
        <v>21</v>
      </c>
      <c r="P3" s="22" t="s">
        <v>22</v>
      </c>
      <c r="Q3" s="22" t="s">
        <v>23</v>
      </c>
      <c r="R3" s="22" t="s">
        <v>24</v>
      </c>
      <c r="S3" s="50" t="s">
        <v>25</v>
      </c>
      <c r="T3" s="22" t="s">
        <v>26</v>
      </c>
      <c r="U3" s="22" t="s">
        <v>27</v>
      </c>
      <c r="V3" s="22" t="s">
        <v>28</v>
      </c>
      <c r="W3" s="47"/>
      <c r="X3" s="47"/>
      <c r="Y3" s="47"/>
      <c r="Z3" s="47"/>
      <c r="AA3" s="51" t="s">
        <v>24</v>
      </c>
      <c r="AB3" s="57" t="s">
        <v>25</v>
      </c>
      <c r="AC3" s="51" t="s">
        <v>26</v>
      </c>
      <c r="AD3" s="51" t="s">
        <v>27</v>
      </c>
      <c r="AE3" s="51" t="s">
        <v>28</v>
      </c>
      <c r="AF3" s="57" t="s">
        <v>139</v>
      </c>
      <c r="AG3" s="57" t="s">
        <v>138</v>
      </c>
      <c r="AH3" s="57" t="s">
        <v>140</v>
      </c>
      <c r="AI3" s="57" t="s">
        <v>141</v>
      </c>
      <c r="AJ3" s="59" t="s">
        <v>24</v>
      </c>
      <c r="AK3" s="59" t="s">
        <v>25</v>
      </c>
      <c r="AL3" s="59" t="s">
        <v>26</v>
      </c>
      <c r="AM3" s="59" t="s">
        <v>27</v>
      </c>
      <c r="AN3" s="59" t="s">
        <v>28</v>
      </c>
      <c r="AO3" s="59" t="s">
        <v>139</v>
      </c>
      <c r="AP3" s="59" t="s">
        <v>138</v>
      </c>
      <c r="AQ3" s="59" t="s">
        <v>140</v>
      </c>
      <c r="AR3" s="59" t="s">
        <v>141</v>
      </c>
      <c r="AS3" s="66" t="s">
        <v>24</v>
      </c>
      <c r="AT3" s="66" t="s">
        <v>25</v>
      </c>
      <c r="AU3" s="66" t="s">
        <v>26</v>
      </c>
      <c r="AV3" s="66" t="s">
        <v>27</v>
      </c>
      <c r="AW3" s="66" t="s">
        <v>28</v>
      </c>
      <c r="AX3" s="66" t="s">
        <v>139</v>
      </c>
      <c r="AY3" s="66" t="s">
        <v>138</v>
      </c>
      <c r="AZ3" s="66" t="s">
        <v>140</v>
      </c>
      <c r="BA3" s="66" t="s">
        <v>141</v>
      </c>
      <c r="BB3" s="80" t="s">
        <v>24</v>
      </c>
      <c r="BC3" s="80" t="s">
        <v>25</v>
      </c>
      <c r="BD3" s="80" t="s">
        <v>26</v>
      </c>
      <c r="BE3" s="80" t="s">
        <v>27</v>
      </c>
      <c r="BF3" s="80" t="s">
        <v>28</v>
      </c>
      <c r="BG3" s="81" t="s">
        <v>139</v>
      </c>
      <c r="BH3" s="81" t="s">
        <v>138</v>
      </c>
      <c r="BI3" s="81" t="s">
        <v>140</v>
      </c>
      <c r="BJ3" s="81" t="s">
        <v>141</v>
      </c>
      <c r="BK3" s="84" t="s">
        <v>278</v>
      </c>
      <c r="BL3" s="84" t="s">
        <v>139</v>
      </c>
      <c r="BM3" s="84" t="s">
        <v>138</v>
      </c>
      <c r="BN3" s="84" t="s">
        <v>140</v>
      </c>
      <c r="BO3" s="85" t="s">
        <v>274</v>
      </c>
      <c r="BP3" s="85" t="s">
        <v>275</v>
      </c>
    </row>
    <row r="4" spans="1:68" ht="284.25" customHeight="1" x14ac:dyDescent="0.25">
      <c r="A4" s="3" t="s">
        <v>29</v>
      </c>
      <c r="B4" s="4" t="s">
        <v>41</v>
      </c>
      <c r="C4" s="5" t="s">
        <v>55</v>
      </c>
      <c r="D4" s="4" t="s">
        <v>126</v>
      </c>
      <c r="E4" s="6" t="s">
        <v>130</v>
      </c>
      <c r="F4" s="79" t="s">
        <v>59</v>
      </c>
      <c r="G4" s="5" t="s">
        <v>44</v>
      </c>
      <c r="H4" s="5" t="s">
        <v>36</v>
      </c>
      <c r="I4" s="5" t="s">
        <v>37</v>
      </c>
      <c r="J4" s="20" t="s">
        <v>96</v>
      </c>
      <c r="K4" s="18" t="s">
        <v>52</v>
      </c>
      <c r="L4" s="19" t="s">
        <v>45</v>
      </c>
      <c r="M4" s="10">
        <v>12</v>
      </c>
      <c r="N4" s="7"/>
      <c r="O4" s="7">
        <f t="shared" ref="O4:O10" si="0">IF(ISERROR((-1)*(100-((N4*100)/M4))),"",((-1)*(100-((N4*100)/M4))))</f>
        <v>-100</v>
      </c>
      <c r="P4" s="19" t="str">
        <f>IF(ISERROR(IF(L$8="Ascendente",(IF(AND(O4&gt;=(-5),O4&lt;=15),"Aceptable",(IF(AND(O4&gt;=(-10),O4&lt;(-5)),"Riesgo","Crítico")))),(IF(AND(O4&gt;=(-15),O4&lt;=5),"Aceptable",(IF(AND(O4&gt;5,O4&lt;=15),"Riesgo","Crítico")))))),"",(IF(L4="Ascendente",(IF(AND(O4&gt;=(-5),O4&lt;=15),"Aceptable",(IF(AND(O4&gt;=(-10),O4&lt;(-5)),"Riesgo","Crítico")))),(IF(AND(O4&gt;=(-15),O4&lt;=5),"Aceptable",(IF(AND(O4&gt;5,O4&lt;=15),"Riesgo","Crítico")))))))</f>
        <v>Crítico</v>
      </c>
      <c r="Q4" s="7"/>
      <c r="R4" s="7" t="s">
        <v>48</v>
      </c>
      <c r="S4" s="7"/>
      <c r="T4" s="7" t="str">
        <f t="shared" ref="T4:T18" si="1">IF(ISERROR((-1)*(100-((S4*100)/R4))),"",((-1)*(100-((S4*100)/R4))))</f>
        <v/>
      </c>
      <c r="U4" s="19" t="str">
        <f>IF(ISERROR(IF(Q$8="Ascendente",(IF(AND(T4&gt;=(-5),T4&lt;=15),"Aceptable",(IF(AND(T4&gt;=(-10),T4&lt;(-5)),"Riesgo","Crítico")))),(IF(AND(T4&gt;=(-15),T4&lt;=5),"Aceptable",(IF(AND(T4&gt;5,T4&lt;=15),"Riesgo","Crítico")))))),"",(IF(Q4="Ascendente",(IF(AND(T4&gt;=(-5),T4&lt;=15),"Aceptable",(IF(AND(T4&gt;=(-10),T4&lt;(-5)),"Riesgo","Crítico")))),(IF(AND(T4&gt;=(-15),T4&lt;=5),"Aceptable",(IF(AND(T4&gt;5,T4&lt;=15),"Riesgo","Crítico")))))))</f>
        <v>Crítico</v>
      </c>
      <c r="V4" s="7"/>
      <c r="W4" s="7"/>
      <c r="X4" s="7"/>
      <c r="Y4" s="7"/>
      <c r="Z4" s="7"/>
      <c r="AA4" s="56" t="s">
        <v>48</v>
      </c>
      <c r="AB4" s="55">
        <v>0</v>
      </c>
      <c r="AC4" s="7" t="str">
        <f t="shared" ref="AC4:AC18" si="2">IF(ISERROR((-1)*(100-((AB4*100)/AA4))),"",((-1)*(100-((AB4*100)/AA4))))</f>
        <v/>
      </c>
      <c r="AD4" s="19" t="str">
        <f>IF(ISERROR(IF(Z$8="Ascendente",(IF(AND(AC4&gt;=(-5),AC4&lt;=15),"Aceptable",(IF(AND(AC4&gt;=(-10),AC4&lt;(-5)),"Riesgo","Crítico")))),(IF(AND(AC4&gt;=(-15),AC4&lt;=5),"Aceptable",(IF(AND(AC4&gt;5,AC4&lt;=15),"Riesgo","Crítico")))))),"",(IF(Z4="Ascendente",(IF(AND(AC4&gt;=(-5),AC4&lt;=15),"Aceptable",(IF(AND(AC4&gt;=(-10),AC4&lt;(-5)),"Riesgo","Crítico")))),(IF(AND(AC4&gt;=(-15),AC4&lt;=5),"Aceptable",(IF(AND(AC4&gt;5,AC4&lt;=15),"Riesgo","Crítico")))))))</f>
        <v>Crítico</v>
      </c>
      <c r="AE4" s="55" t="s">
        <v>48</v>
      </c>
      <c r="AF4" s="55" t="s">
        <v>173</v>
      </c>
      <c r="AG4" s="55" t="s">
        <v>48</v>
      </c>
      <c r="AH4" s="55" t="s">
        <v>48</v>
      </c>
      <c r="AI4" s="55" t="s">
        <v>176</v>
      </c>
      <c r="AJ4" s="7" t="s">
        <v>48</v>
      </c>
      <c r="AK4" s="7"/>
      <c r="AL4" s="7" t="str">
        <f t="shared" ref="AL4:AL18" si="3">IF(ISERROR((-1)*(100-((AK4*100)/AJ4))),"",((-1)*(100-((AK4*100)/AJ4))))</f>
        <v/>
      </c>
      <c r="AM4" s="19" t="str">
        <f t="shared" ref="AM4:AM18" si="4">IF(ISERROR(IF(V$8="Ascendente",(IF(AND(AL4&gt;=(-5),AL4&lt;=15),"Aceptable",(IF(AND(AL4&gt;=(-10),AL4&lt;(-5)),"Riesgo","Crítico")))),(IF(AND(AL4&gt;=(-15),AL4&lt;=5),"Aceptable",(IF(AND(AL4&gt;5,AL4&lt;=15),"Riesgo","Crítico")))))),"",(IF(V4="Ascendente",(IF(AND(AL4&gt;=(-5),AL4&lt;=15),"Aceptable",(IF(AND(AL4&gt;=(-10),AL4&lt;(-5)),"Riesgo","Crítico")))),(IF(AND(AL4&gt;=(-15),AL4&lt;=5),"Aceptable",(IF(AND(AL4&gt;5,AL4&lt;=15),"Riesgo","Crítico")))))))</f>
        <v>Crítico</v>
      </c>
      <c r="AN4" s="7"/>
      <c r="AO4" s="7"/>
      <c r="AP4" s="7"/>
      <c r="AQ4" s="7"/>
      <c r="AR4" s="7"/>
      <c r="AS4" s="7" t="s">
        <v>48</v>
      </c>
      <c r="AT4" s="7"/>
      <c r="AU4" s="7" t="str">
        <f t="shared" ref="AU4:AU18" si="5">IF(ISERROR((-1)*(100-((AT4*100)/AS4))),"",((-1)*(100-((AT4*100)/AS4))))</f>
        <v/>
      </c>
      <c r="AV4" s="19" t="str">
        <f>IF(ISERROR(IF(AN$8="Ascendente",(IF(AND(AU4&gt;=(-5),AU4&lt;=15),"Aceptable",(IF(AND(AU4&gt;=(-10),AU4&lt;(-5)),"Riesgo","Crítico")))),(IF(AND(AU4&gt;=(-15),AU4&lt;=5),"Aceptable",(IF(AND(AU4&gt;5,AU4&lt;=15),"Riesgo","Crítico")))))),"",(IF(AN4="Ascendente",(IF(AND(AU4&gt;=(-5),AU4&lt;=15),"Aceptable",(IF(AND(AU4&gt;=(-10),AU4&lt;(-5)),"Riesgo","Crítico")))),(IF(AND(AU4&gt;=(-15),AU4&lt;=5),"Aceptable",(IF(AND(AU4&gt;5,AU4&lt;=15),"Riesgo","Crítico")))))))</f>
        <v>Crítico</v>
      </c>
      <c r="AW4" s="7"/>
      <c r="AX4" s="7"/>
      <c r="AY4" s="7"/>
      <c r="AZ4" s="7"/>
      <c r="BA4" s="7"/>
      <c r="BB4" s="7">
        <v>12</v>
      </c>
      <c r="BC4" s="7">
        <v>7</v>
      </c>
      <c r="BD4" s="7">
        <f t="shared" ref="BD4:BD18" si="6">IF(ISERROR((-1)*(100-((BC4*100)/BB4))),"",((-1)*(100-((BC4*100)/BB4))))</f>
        <v>-41.666666666666664</v>
      </c>
      <c r="BE4" s="19" t="str">
        <f>IF(ISERROR(IF(AW$8="Ascendente",(IF(AND(BD4&gt;=(-5),BD4&lt;=15),"Aceptable",(IF(AND(BD4&gt;=(-10),BD4&lt;(-5)),"Riesgo","Crítico")))),(IF(AND(BD4&gt;=(-15),BD4&lt;=5),"Aceptable",(IF(AND(BD4&gt;5,BD4&lt;=15),"Riesgo","Crítico")))))),"",(IF(AW4="Ascendente",(IF(AND(BD4&gt;=(-5),BD4&lt;=15),"Aceptable",(IF(AND(BD4&gt;=(-10),BD4&lt;(-5)),"Riesgo","Crítico")))),(IF(AND(BD4&gt;=(-15),BD4&lt;=5),"Aceptable",(IF(AND(BD4&gt;5,BD4&lt;=15),"Riesgo","Crítico")))))))</f>
        <v>Crítico</v>
      </c>
      <c r="BF4" s="58" t="s">
        <v>262</v>
      </c>
      <c r="BG4" s="69" t="s">
        <v>222</v>
      </c>
      <c r="BH4" s="69" t="s">
        <v>223</v>
      </c>
      <c r="BI4" s="70" t="s">
        <v>48</v>
      </c>
      <c r="BJ4" s="69" t="s">
        <v>224</v>
      </c>
      <c r="BK4" s="94" t="s">
        <v>339</v>
      </c>
      <c r="BL4" s="91" t="s">
        <v>337</v>
      </c>
      <c r="BM4" s="92" t="s">
        <v>338</v>
      </c>
      <c r="BN4" s="71" t="s">
        <v>48</v>
      </c>
      <c r="BO4" s="90" t="s">
        <v>330</v>
      </c>
      <c r="BP4" s="71" t="s">
        <v>279</v>
      </c>
    </row>
    <row r="5" spans="1:68" ht="198" customHeight="1" x14ac:dyDescent="0.25">
      <c r="A5" s="3" t="s">
        <v>30</v>
      </c>
      <c r="B5" s="4" t="s">
        <v>129</v>
      </c>
      <c r="C5" s="4" t="s">
        <v>112</v>
      </c>
      <c r="D5" s="44" t="s">
        <v>70</v>
      </c>
      <c r="E5" s="44" t="s">
        <v>97</v>
      </c>
      <c r="F5" s="45" t="s">
        <v>46</v>
      </c>
      <c r="G5" s="5" t="s">
        <v>35</v>
      </c>
      <c r="H5" s="5" t="s">
        <v>36</v>
      </c>
      <c r="I5" s="5" t="s">
        <v>37</v>
      </c>
      <c r="J5" s="44" t="s">
        <v>117</v>
      </c>
      <c r="K5" s="18" t="s">
        <v>113</v>
      </c>
      <c r="L5" s="19" t="s">
        <v>42</v>
      </c>
      <c r="M5" s="10">
        <v>87</v>
      </c>
      <c r="N5" s="7"/>
      <c r="O5" s="7">
        <f t="shared" si="0"/>
        <v>-100</v>
      </c>
      <c r="P5" s="19" t="str">
        <f>IF(ISERROR(IF(L$8="Ascendente",(IF(AND(O5&gt;=(-5),O5&lt;=15),"Aceptable",(IF(AND(O5&gt;=(-10),O5&lt;(-5)),"Riesgo","Crítico")))),(IF(AND(O5&gt;=(-15),O5&lt;=5),"Aceptable",(IF(AND(O5&gt;5,O5&lt;=15),"Riesgo","Crítico")))))),"",(IF(L5="Ascendente",(IF(AND(O5&gt;=(-5),O5&lt;=15),"Aceptable",(IF(AND(O5&gt;=(-10),O5&lt;(-5)),"Riesgo","Crítico")))),(IF(AND(O5&gt;=(-15),O5&lt;=5),"Aceptable",(IF(AND(O5&gt;5,O5&lt;=15),"Riesgo","Crítico")))))))</f>
        <v>Crítico</v>
      </c>
      <c r="Q5" s="7"/>
      <c r="R5" s="7" t="s">
        <v>48</v>
      </c>
      <c r="S5" s="7"/>
      <c r="T5" s="7" t="str">
        <f t="shared" si="1"/>
        <v/>
      </c>
      <c r="U5" s="19" t="str">
        <f>IF(ISERROR(IF(Q$8="Ascendente",(IF(AND(T5&gt;=(-5),T5&lt;=15),"Aceptable",(IF(AND(T5&gt;=(-10),T5&lt;(-5)),"Riesgo","Crítico")))),(IF(AND(T5&gt;=(-15),T5&lt;=5),"Aceptable",(IF(AND(T5&gt;5,T5&lt;=15),"Riesgo","Crítico")))))),"",(IF(Q5="Ascendente",(IF(AND(T5&gt;=(-5),T5&lt;=15),"Aceptable",(IF(AND(T5&gt;=(-10),T5&lt;(-5)),"Riesgo","Crítico")))),(IF(AND(T5&gt;=(-15),T5&lt;=5),"Aceptable",(IF(AND(T5&gt;5,T5&lt;=15),"Riesgo","Crítico")))))))</f>
        <v>Crítico</v>
      </c>
      <c r="V5" s="7"/>
      <c r="W5" s="7"/>
      <c r="X5" s="7"/>
      <c r="Y5" s="7"/>
      <c r="Z5" s="7"/>
      <c r="AA5" s="56" t="s">
        <v>48</v>
      </c>
      <c r="AB5" s="55">
        <v>100</v>
      </c>
      <c r="AC5" s="58" t="str">
        <f t="shared" si="2"/>
        <v/>
      </c>
      <c r="AD5" s="19" t="str">
        <f>IF(ISERROR(IF(Z$8="Ascendente",(IF(AND(AC5&gt;=(-5),AC5&lt;=15),"Aceptable",(IF(AND(AC5&gt;=(-10),AC5&lt;(-5)),"Riesgo","Crítico")))),(IF(AND(AC5&gt;=(-15),AC5&lt;=5),"Aceptable",(IF(AND(AC5&gt;5,AC5&lt;=15),"Riesgo","Crítico")))))),"",(IF(Z5="Ascendente",(IF(AND(AC5&gt;=(-5),AC5&lt;=15),"Aceptable",(IF(AND(AC5&gt;=(-10),AC5&lt;(-5)),"Riesgo","Crítico")))),(IF(AND(AC5&gt;=(-15),AC5&lt;=5),"Aceptable",(IF(AND(AC5&gt;5,AC5&lt;=15),"Riesgo","Crítico")))))))</f>
        <v>Crítico</v>
      </c>
      <c r="AE5" s="55" t="s">
        <v>172</v>
      </c>
      <c r="AF5" s="55" t="s">
        <v>171</v>
      </c>
      <c r="AG5" s="55" t="s">
        <v>174</v>
      </c>
      <c r="AH5" s="55" t="s">
        <v>48</v>
      </c>
      <c r="AI5" s="55" t="s">
        <v>175</v>
      </c>
      <c r="AJ5" s="7" t="s">
        <v>48</v>
      </c>
      <c r="AK5" s="7"/>
      <c r="AL5" s="7" t="str">
        <f t="shared" si="3"/>
        <v/>
      </c>
      <c r="AM5" s="19" t="str">
        <f t="shared" si="4"/>
        <v>Crítico</v>
      </c>
      <c r="AN5" s="7"/>
      <c r="AO5" s="7"/>
      <c r="AP5" s="7"/>
      <c r="AQ5" s="7"/>
      <c r="AR5" s="7"/>
      <c r="AS5" s="7" t="s">
        <v>48</v>
      </c>
      <c r="AT5" s="7"/>
      <c r="AU5" s="7" t="str">
        <f t="shared" si="5"/>
        <v/>
      </c>
      <c r="AV5" s="19" t="str">
        <f>IF(ISERROR(IF(AN$8="Ascendente",(IF(AND(AU5&gt;=(-5),AU5&lt;=15),"Aceptable",(IF(AND(AU5&gt;=(-10),AU5&lt;(-5)),"Riesgo","Crítico")))),(IF(AND(AU5&gt;=(-15),AU5&lt;=5),"Aceptable",(IF(AND(AU5&gt;5,AU5&lt;=15),"Riesgo","Crítico")))))),"",(IF(AN5="Ascendente",(IF(AND(AU5&gt;=(-5),AU5&lt;=15),"Aceptable",(IF(AND(AU5&gt;=(-10),AU5&lt;(-5)),"Riesgo","Crítico")))),(IF(AND(AU5&gt;=(-15),AU5&lt;=5),"Aceptable",(IF(AND(AU5&gt;5,AU5&lt;=15),"Riesgo","Crítico")))))))</f>
        <v>Crítico</v>
      </c>
      <c r="AW5" s="7"/>
      <c r="AX5" s="7"/>
      <c r="AY5" s="7"/>
      <c r="AZ5" s="7"/>
      <c r="BA5" s="7"/>
      <c r="BB5" s="7">
        <v>87</v>
      </c>
      <c r="BC5" s="7">
        <v>100</v>
      </c>
      <c r="BD5" s="7">
        <f t="shared" si="6"/>
        <v>14.94252873563218</v>
      </c>
      <c r="BE5" s="19" t="str">
        <f>IF(ISERROR(IF(AW$8="Ascendente",(IF(AND(BD5&gt;=(-5),BD5&lt;=15),"Aceptable",(IF(AND(BD5&gt;=(-10),BD5&lt;(-5)),"Riesgo","Crítico")))),(IF(AND(BD5&gt;=(-15),BD5&lt;=5),"Aceptable",(IF(AND(BD5&gt;5,BD5&lt;=15),"Riesgo","Crítico")))))),"",(IF(AW5="Ascendente",(IF(AND(BD5&gt;=(-5),BD5&lt;=15),"Aceptable",(IF(AND(BD5&gt;=(-10),BD5&lt;(-5)),"Riesgo","Crítico")))),(IF(AND(BD5&gt;=(-15),BD5&lt;=5),"Aceptable",(IF(AND(BD5&gt;5,BD5&lt;=15),"Riesgo","Crítico")))))))</f>
        <v>Riesgo</v>
      </c>
      <c r="BF5" s="25" t="s">
        <v>270</v>
      </c>
      <c r="BG5" s="25" t="s">
        <v>271</v>
      </c>
      <c r="BH5" s="25" t="s">
        <v>273</v>
      </c>
      <c r="BI5" s="25" t="s">
        <v>48</v>
      </c>
      <c r="BJ5" s="25" t="s">
        <v>272</v>
      </c>
      <c r="BK5" s="95" t="s">
        <v>319</v>
      </c>
      <c r="BL5" s="15" t="s">
        <v>280</v>
      </c>
      <c r="BM5" s="82" t="s">
        <v>331</v>
      </c>
      <c r="BN5" s="71" t="s">
        <v>48</v>
      </c>
      <c r="BO5" s="15" t="s">
        <v>336</v>
      </c>
      <c r="BP5" s="71" t="s">
        <v>279</v>
      </c>
    </row>
    <row r="6" spans="1:68" ht="409.6" customHeight="1" x14ac:dyDescent="0.25">
      <c r="A6" s="104" t="s">
        <v>31</v>
      </c>
      <c r="B6" s="105" t="s">
        <v>98</v>
      </c>
      <c r="C6" s="9" t="s">
        <v>56</v>
      </c>
      <c r="D6" s="9" t="s">
        <v>114</v>
      </c>
      <c r="E6" s="9" t="s">
        <v>131</v>
      </c>
      <c r="F6" s="45" t="s">
        <v>46</v>
      </c>
      <c r="G6" s="45" t="s">
        <v>35</v>
      </c>
      <c r="H6" s="45" t="s">
        <v>36</v>
      </c>
      <c r="I6" s="45" t="s">
        <v>37</v>
      </c>
      <c r="J6" s="79" t="s">
        <v>132</v>
      </c>
      <c r="K6" s="105" t="s">
        <v>99</v>
      </c>
      <c r="L6" s="19" t="s">
        <v>42</v>
      </c>
      <c r="M6" s="10">
        <v>40</v>
      </c>
      <c r="N6" s="19"/>
      <c r="O6" s="19">
        <f t="shared" si="0"/>
        <v>-100</v>
      </c>
      <c r="P6" s="19" t="str">
        <f>IF(ISERROR(IF(L$8="Ascendente",(IF(AND(O6&gt;=(-5),O6&lt;=15),"Aceptable",(IF(AND(O6&gt;=(-10),O6&lt;(-5)),"Riesgo","Crítico")))),(IF(AND(O6&gt;=(-15),O6&lt;=5),"Aceptable",(IF(AND(O6&gt;5,O6&lt;=15),"Riesgo","Crítico")))))),"",(IF(L6="Ascendente",(IF(AND(O6&gt;=(-5),O6&lt;=15),"Aceptable",(IF(AND(O6&gt;=(-10),O6&lt;(-5)),"Riesgo","Crítico")))),(IF(AND(O6&gt;=(-15),O6&lt;=5),"Aceptable",(IF(AND(O6&gt;5,O6&lt;=15),"Riesgo","Crítico")))))))</f>
        <v>Crítico</v>
      </c>
      <c r="Q6" s="19"/>
      <c r="R6" s="19" t="s">
        <v>48</v>
      </c>
      <c r="S6" s="19"/>
      <c r="T6" s="19" t="str">
        <f t="shared" si="1"/>
        <v/>
      </c>
      <c r="U6" s="19" t="str">
        <f>IF(ISERROR(IF(Q$8="Ascendente",(IF(AND(T6&gt;=(-5),T6&lt;=15),"Aceptable",(IF(AND(T6&gt;=(-10),T6&lt;(-5)),"Riesgo","Crítico")))),(IF(AND(T6&gt;=(-15),T6&lt;=5),"Aceptable",(IF(AND(T6&gt;5,T6&lt;=15),"Riesgo","Crítico")))))),"",(IF(Q6="Ascendente",(IF(AND(T6&gt;=(-5),T6&lt;=15),"Aceptable",(IF(AND(T6&gt;=(-10),T6&lt;(-5)),"Riesgo","Crítico")))),(IF(AND(T6&gt;=(-15),T6&lt;=5),"Aceptable",(IF(AND(T6&gt;5,T6&lt;=15),"Riesgo","Crítico")))))))</f>
        <v>Crítico</v>
      </c>
      <c r="V6" s="19"/>
      <c r="W6" s="19"/>
      <c r="X6" s="19"/>
      <c r="Y6" s="19"/>
      <c r="Z6" s="19"/>
      <c r="AA6" s="19" t="s">
        <v>48</v>
      </c>
      <c r="AB6" s="25">
        <v>0</v>
      </c>
      <c r="AC6" s="19" t="str">
        <f t="shared" si="2"/>
        <v/>
      </c>
      <c r="AD6" s="19" t="str">
        <f>IF(ISERROR(IF(Z$8="Ascendente",(IF(AND(AC6&gt;=(-5),AC6&lt;=15),"Aceptable",(IF(AND(AC6&gt;=(-10),AC6&lt;(-5)),"Riesgo","Crítico")))),(IF(AND(AC6&gt;=(-15),AC6&lt;=5),"Aceptable",(IF(AND(AC6&gt;5,AC6&lt;=15),"Riesgo","Crítico")))))),"",(IF(Z6="Ascendente",(IF(AND(AC6&gt;=(-5),AC6&lt;=15),"Aceptable",(IF(AND(AC6&gt;=(-10),AC6&lt;(-5)),"Riesgo","Crítico")))),(IF(AND(AC6&gt;=(-15),AC6&lt;=5),"Aceptable",(IF(AND(AC6&gt;5,AC6&lt;=15),"Riesgo","Crítico")))))))</f>
        <v>Crítico</v>
      </c>
      <c r="AE6" s="25" t="s">
        <v>48</v>
      </c>
      <c r="AF6" s="25" t="s">
        <v>173</v>
      </c>
      <c r="AG6" s="25" t="s">
        <v>48</v>
      </c>
      <c r="AH6" s="25" t="s">
        <v>48</v>
      </c>
      <c r="AI6" s="25" t="s">
        <v>177</v>
      </c>
      <c r="AJ6" s="19" t="s">
        <v>48</v>
      </c>
      <c r="AK6" s="19"/>
      <c r="AL6" s="19" t="str">
        <f t="shared" si="3"/>
        <v/>
      </c>
      <c r="AM6" s="19" t="str">
        <f t="shared" si="4"/>
        <v>Crítico</v>
      </c>
      <c r="AN6" s="19"/>
      <c r="AO6" s="19"/>
      <c r="AP6" s="19"/>
      <c r="AQ6" s="19"/>
      <c r="AR6" s="19"/>
      <c r="AS6" s="19" t="s">
        <v>48</v>
      </c>
      <c r="AT6" s="19"/>
      <c r="AU6" s="19" t="str">
        <f t="shared" si="5"/>
        <v/>
      </c>
      <c r="AV6" s="19" t="str">
        <f>IF(ISERROR(IF(AN$8="Ascendente",(IF(AND(AU6&gt;=(-5),AU6&lt;=15),"Aceptable",(IF(AND(AU6&gt;=(-10),AU6&lt;(-5)),"Riesgo","Crítico")))),(IF(AND(AU6&gt;=(-15),AU6&lt;=5),"Aceptable",(IF(AND(AU6&gt;5,AU6&lt;=15),"Riesgo","Crítico")))))),"",(IF(AN6="Ascendente",(IF(AND(AU6&gt;=(-5),AU6&lt;=15),"Aceptable",(IF(AND(AU6&gt;=(-10),AU6&lt;(-5)),"Riesgo","Crítico")))),(IF(AND(AU6&gt;=(-15),AU6&lt;=5),"Aceptable",(IF(AND(AU6&gt;5,AU6&lt;=15),"Riesgo","Crítico")))))))</f>
        <v>Crítico</v>
      </c>
      <c r="AW6" s="19"/>
      <c r="AX6" s="19"/>
      <c r="AY6" s="19"/>
      <c r="AZ6" s="19"/>
      <c r="BA6" s="19"/>
      <c r="BB6" s="19">
        <v>40</v>
      </c>
      <c r="BC6" s="7" t="s">
        <v>230</v>
      </c>
      <c r="BD6" s="7" t="str">
        <f t="shared" si="6"/>
        <v/>
      </c>
      <c r="BE6" s="19" t="str">
        <f>IF(ISERROR(IF(AW$8="Ascendente",(IF(AND(BD6&gt;=(-5),BD6&lt;=15),"Aceptable",(IF(AND(BD6&gt;=(-10),BD6&lt;(-5)),"Riesgo","Crítico")))),(IF(AND(BD6&gt;=(-15),BD6&lt;=5),"Aceptable",(IF(AND(BD6&gt;5,BD6&lt;=15),"Riesgo","Crítico")))))),"",(IF(AW6="Ascendente",(IF(AND(BD6&gt;=(-5),BD6&lt;=15),"Aceptable",(IF(AND(BD6&gt;=(-10),BD6&lt;(-5)),"Riesgo","Crítico")))),(IF(AND(BD6&gt;=(-15),BD6&lt;=5),"Aceptable",(IF(AND(BD6&gt;5,BD6&lt;=15),"Riesgo","Crítico")))))))</f>
        <v>Crítico</v>
      </c>
      <c r="BF6" s="58" t="s">
        <v>225</v>
      </c>
      <c r="BG6" s="69" t="s">
        <v>250</v>
      </c>
      <c r="BH6" s="69" t="s">
        <v>226</v>
      </c>
      <c r="BI6" s="70" t="s">
        <v>48</v>
      </c>
      <c r="BJ6" s="69" t="s">
        <v>227</v>
      </c>
      <c r="BK6" s="94" t="s">
        <v>332</v>
      </c>
      <c r="BL6" s="15" t="s">
        <v>333</v>
      </c>
      <c r="BM6" s="82" t="s">
        <v>334</v>
      </c>
      <c r="BN6" s="71" t="s">
        <v>48</v>
      </c>
      <c r="BO6" s="71" t="s">
        <v>320</v>
      </c>
      <c r="BP6" s="71" t="s">
        <v>279</v>
      </c>
    </row>
    <row r="7" spans="1:68" ht="409.5" x14ac:dyDescent="0.25">
      <c r="A7" s="104"/>
      <c r="B7" s="105"/>
      <c r="C7" s="9" t="s">
        <v>57</v>
      </c>
      <c r="D7" s="9" t="s">
        <v>34</v>
      </c>
      <c r="E7" s="20" t="s">
        <v>133</v>
      </c>
      <c r="F7" s="45" t="s">
        <v>46</v>
      </c>
      <c r="G7" s="45" t="s">
        <v>35</v>
      </c>
      <c r="H7" s="45" t="s">
        <v>36</v>
      </c>
      <c r="I7" s="45" t="s">
        <v>37</v>
      </c>
      <c r="J7" s="79" t="s">
        <v>134</v>
      </c>
      <c r="K7" s="105"/>
      <c r="L7" s="19" t="s">
        <v>42</v>
      </c>
      <c r="M7" s="10">
        <v>58</v>
      </c>
      <c r="N7" s="19"/>
      <c r="O7" s="19">
        <f t="shared" si="0"/>
        <v>-100</v>
      </c>
      <c r="P7" s="19" t="str">
        <f>IF(ISERROR(IF(L$8="Ascendente",(IF(AND(O7&gt;=(-5),O7&lt;=15),"Aceptable",(IF(AND(O7&gt;=(-10),O7&lt;(-5)),"Riesgo","Crítico")))),(IF(AND(O7&gt;=(-15),O7&lt;=5),"Aceptable",(IF(AND(O7&gt;5,O7&lt;=15),"Riesgo","Crítico")))))),"",(IF(L7="Ascendente",(IF(AND(O7&gt;=(-5),O7&lt;=15),"Aceptable",(IF(AND(O7&gt;=(-10),O7&lt;(-5)),"Riesgo","Crítico")))),(IF(AND(O7&gt;=(-15),O7&lt;=5),"Aceptable",(IF(AND(O7&gt;5,O7&lt;=15),"Riesgo","Crítico")))))))</f>
        <v>Crítico</v>
      </c>
      <c r="Q7" s="19"/>
      <c r="R7" s="19" t="s">
        <v>48</v>
      </c>
      <c r="S7" s="19"/>
      <c r="T7" s="19" t="str">
        <f t="shared" si="1"/>
        <v/>
      </c>
      <c r="U7" s="19" t="str">
        <f>IF(ISERROR(IF(Q$8="Ascendente",(IF(AND(T7&gt;=(-5),T7&lt;=15),"Aceptable",(IF(AND(T7&gt;=(-10),T7&lt;(-5)),"Riesgo","Crítico")))),(IF(AND(T7&gt;=(-15),T7&lt;=5),"Aceptable",(IF(AND(T7&gt;5,T7&lt;=15),"Riesgo","Crítico")))))),"",(IF(Q7="Ascendente",(IF(AND(T7&gt;=(-5),T7&lt;=15),"Aceptable",(IF(AND(T7&gt;=(-10),T7&lt;(-5)),"Riesgo","Crítico")))),(IF(AND(T7&gt;=(-15),T7&lt;=5),"Aceptable",(IF(AND(T7&gt;5,T7&lt;=15),"Riesgo","Crítico")))))))</f>
        <v>Crítico</v>
      </c>
      <c r="V7" s="19"/>
      <c r="W7" s="19"/>
      <c r="X7" s="19"/>
      <c r="Y7" s="19"/>
      <c r="Z7" s="19"/>
      <c r="AA7" s="19" t="s">
        <v>48</v>
      </c>
      <c r="AB7" s="25">
        <v>0</v>
      </c>
      <c r="AC7" s="19" t="str">
        <f t="shared" si="2"/>
        <v/>
      </c>
      <c r="AD7" s="19" t="str">
        <f>IF(ISERROR(IF(Z$8="Ascendente",(IF(AND(AC7&gt;=(-5),AC7&lt;=15),"Aceptable",(IF(AND(AC7&gt;=(-10),AC7&lt;(-5)),"Riesgo","Crítico")))),(IF(AND(AC7&gt;=(-15),AC7&lt;=5),"Aceptable",(IF(AND(AC7&gt;5,AC7&lt;=15),"Riesgo","Crítico")))))),"",(IF(Z7="Ascendente",(IF(AND(AC7&gt;=(-5),AC7&lt;=15),"Aceptable",(IF(AND(AC7&gt;=(-10),AC7&lt;(-5)),"Riesgo","Crítico")))),(IF(AND(AC7&gt;=(-15),AC7&lt;=5),"Aceptable",(IF(AND(AC7&gt;5,AC7&lt;=15),"Riesgo","Crítico")))))))</f>
        <v>Crítico</v>
      </c>
      <c r="AE7" s="25" t="s">
        <v>48</v>
      </c>
      <c r="AF7" s="25" t="s">
        <v>173</v>
      </c>
      <c r="AG7" s="25" t="s">
        <v>48</v>
      </c>
      <c r="AH7" s="25" t="s">
        <v>48</v>
      </c>
      <c r="AI7" s="25" t="s">
        <v>178</v>
      </c>
      <c r="AJ7" s="19" t="s">
        <v>48</v>
      </c>
      <c r="AK7" s="19"/>
      <c r="AL7" s="19" t="str">
        <f t="shared" si="3"/>
        <v/>
      </c>
      <c r="AM7" s="19" t="str">
        <f t="shared" si="4"/>
        <v>Crítico</v>
      </c>
      <c r="AN7" s="19"/>
      <c r="AO7" s="19"/>
      <c r="AP7" s="19"/>
      <c r="AQ7" s="19"/>
      <c r="AR7" s="19"/>
      <c r="AS7" s="19" t="s">
        <v>48</v>
      </c>
      <c r="AT7" s="19"/>
      <c r="AU7" s="19" t="str">
        <f t="shared" si="5"/>
        <v/>
      </c>
      <c r="AV7" s="19" t="str">
        <f>IF(ISERROR(IF(AN$8="Ascendente",(IF(AND(AU7&gt;=(-5),AU7&lt;=15),"Aceptable",(IF(AND(AU7&gt;=(-10),AU7&lt;(-5)),"Riesgo","Crítico")))),(IF(AND(AU7&gt;=(-15),AU7&lt;=5),"Aceptable",(IF(AND(AU7&gt;5,AU7&lt;=15),"Riesgo","Crítico")))))),"",(IF(AN7="Ascendente",(IF(AND(AU7&gt;=(-5),AU7&lt;=15),"Aceptable",(IF(AND(AU7&gt;=(-10),AU7&lt;(-5)),"Riesgo","Crítico")))),(IF(AND(AU7&gt;=(-15),AU7&lt;=5),"Aceptable",(IF(AND(AU7&gt;5,AU7&lt;=15),"Riesgo","Crítico")))))))</f>
        <v>Crítico</v>
      </c>
      <c r="AW7" s="19"/>
      <c r="AX7" s="19"/>
      <c r="AY7" s="19"/>
      <c r="AZ7" s="19"/>
      <c r="BA7" s="19"/>
      <c r="BB7" s="19">
        <v>58</v>
      </c>
      <c r="BC7" s="7">
        <v>26</v>
      </c>
      <c r="BD7" s="7">
        <f t="shared" si="6"/>
        <v>-55.172413793103445</v>
      </c>
      <c r="BE7" s="19" t="str">
        <f>IF(ISERROR(IF(AW$8="Ascendente",(IF(AND(BD7&gt;=(-5),BD7&lt;=15),"Aceptable",(IF(AND(BD7&gt;=(-10),BD7&lt;(-5)),"Riesgo","Crítico")))),(IF(AND(BD7&gt;=(-15),BD7&lt;=5),"Aceptable",(IF(AND(BD7&gt;5,BD7&lt;=15),"Riesgo","Crítico")))))),"",(IF(AW7="Ascendente",(IF(AND(BD7&gt;=(-5),BD7&lt;=15),"Aceptable",(IF(AND(BD7&gt;=(-10),BD7&lt;(-5)),"Riesgo","Crítico")))),(IF(AND(BD7&gt;=(-15),BD7&lt;=5),"Aceptable",(IF(AND(BD7&gt;5,BD7&lt;=15),"Riesgo","Crítico")))))))</f>
        <v>Crítico</v>
      </c>
      <c r="BF7" s="58" t="s">
        <v>263</v>
      </c>
      <c r="BG7" s="69" t="s">
        <v>228</v>
      </c>
      <c r="BH7" s="69" t="s">
        <v>229</v>
      </c>
      <c r="BI7" s="70" t="s">
        <v>48</v>
      </c>
      <c r="BJ7" s="70" t="s">
        <v>48</v>
      </c>
      <c r="BK7" s="94" t="s">
        <v>332</v>
      </c>
      <c r="BL7" s="68" t="s">
        <v>343</v>
      </c>
      <c r="BM7" s="67" t="s">
        <v>335</v>
      </c>
      <c r="BN7" s="72" t="s">
        <v>48</v>
      </c>
      <c r="BO7" s="71" t="s">
        <v>329</v>
      </c>
      <c r="BP7" s="71" t="s">
        <v>279</v>
      </c>
    </row>
    <row r="8" spans="1:68" s="23" customFormat="1" ht="409.5" x14ac:dyDescent="0.25">
      <c r="A8" s="104"/>
      <c r="B8" s="20" t="s">
        <v>50</v>
      </c>
      <c r="C8" s="20" t="s">
        <v>100</v>
      </c>
      <c r="D8" s="20" t="s">
        <v>101</v>
      </c>
      <c r="E8" s="20" t="s">
        <v>33</v>
      </c>
      <c r="F8" s="45" t="s">
        <v>46</v>
      </c>
      <c r="G8" s="45" t="s">
        <v>38</v>
      </c>
      <c r="H8" s="45" t="s">
        <v>39</v>
      </c>
      <c r="I8" s="45" t="s">
        <v>37</v>
      </c>
      <c r="J8" s="79" t="s">
        <v>135</v>
      </c>
      <c r="K8" s="79" t="s">
        <v>69</v>
      </c>
      <c r="L8" s="19" t="s">
        <v>42</v>
      </c>
      <c r="M8" s="11">
        <v>90</v>
      </c>
      <c r="N8" s="19"/>
      <c r="O8" s="19">
        <f t="shared" si="0"/>
        <v>-100</v>
      </c>
      <c r="P8" s="19" t="str">
        <f>IF(ISERROR(IF(L$8="Ascendente",(IF(AND(O8&gt;=(-5),O8&lt;=15),"Aceptable",(IF(AND(O8&gt;=(-10),O8&lt;(-5)),"Riesgo","Crítico")))),(IF(AND(O8&gt;=(-15),O8&lt;=5),"Aceptable",(IF(AND(O8&gt;5,O8&lt;=15),"Riesgo","Crítico")))))),"",(IF(L8="Ascendente",(IF(AND(O8&gt;=(-5),O8&lt;=15),"Aceptable",(IF(AND(O8&gt;=(-10),O8&lt;(-5)),"Riesgo","Crítico")))),(IF(AND(O8&gt;=(-15),O8&lt;=5),"Aceptable",(IF(AND(O8&gt;5,O8&lt;=15),"Riesgo","Crítico")))))))</f>
        <v>Crítico</v>
      </c>
      <c r="Q8" s="19"/>
      <c r="R8" s="19" t="s">
        <v>48</v>
      </c>
      <c r="S8" s="19"/>
      <c r="T8" s="19" t="str">
        <f t="shared" si="1"/>
        <v/>
      </c>
      <c r="U8" s="19" t="str">
        <f>IF(ISERROR(IF(Q$8="Ascendente",(IF(AND(T8&gt;=(-5),T8&lt;=15),"Aceptable",(IF(AND(T8&gt;=(-10),T8&lt;(-5)),"Riesgo","Crítico")))),(IF(AND(T8&gt;=(-15),T8&lt;=5),"Aceptable",(IF(AND(T8&gt;5,T8&lt;=15),"Riesgo","Crítico")))))),"",(IF(Q8="Ascendente",(IF(AND(T8&gt;=(-5),T8&lt;=15),"Aceptable",(IF(AND(T8&gt;=(-10),T8&lt;(-5)),"Riesgo","Crítico")))),(IF(AND(T8&gt;=(-15),T8&lt;=5),"Aceptable",(IF(AND(T8&gt;5,T8&lt;=15),"Riesgo","Crítico")))))))</f>
        <v>Crítico</v>
      </c>
      <c r="V8" s="19"/>
      <c r="W8" s="19"/>
      <c r="X8" s="19"/>
      <c r="Y8" s="19"/>
      <c r="Z8" s="19"/>
      <c r="AA8" s="19">
        <v>90</v>
      </c>
      <c r="AB8" s="19">
        <v>0</v>
      </c>
      <c r="AC8" s="19">
        <f t="shared" si="2"/>
        <v>-100</v>
      </c>
      <c r="AD8" s="19" t="str">
        <f>IF(ISERROR(IF(Z$8="Ascendente",(IF(AND(AC8&gt;=(-5),AC8&lt;=15),"Aceptable",(IF(AND(AC8&gt;=(-10),AC8&lt;(-5)),"Riesgo","Crítico")))),(IF(AND(AC8&gt;=(-15),AC8&lt;=5),"Aceptable",(IF(AND(AC8&gt;5,AC8&lt;=15),"Riesgo","Crítico")))))),"",(IF(Z8="Ascendente",(IF(AND(AC8&gt;=(-5),AC8&lt;=15),"Aceptable",(IF(AND(AC8&gt;=(-10),AC8&lt;(-5)),"Riesgo","Crítico")))),(IF(AND(AC8&gt;=(-15),AC8&lt;=5),"Aceptable",(IF(AND(AC8&gt;5,AC8&lt;=15),"Riesgo","Crítico")))))))</f>
        <v>Crítico</v>
      </c>
      <c r="AE8" s="25" t="s">
        <v>48</v>
      </c>
      <c r="AF8" s="25" t="s">
        <v>165</v>
      </c>
      <c r="AG8" s="25" t="s">
        <v>166</v>
      </c>
      <c r="AH8" s="25" t="s">
        <v>167</v>
      </c>
      <c r="AI8" s="25" t="s">
        <v>179</v>
      </c>
      <c r="AJ8" s="19" t="s">
        <v>48</v>
      </c>
      <c r="AK8" s="19"/>
      <c r="AL8" s="19" t="str">
        <f t="shared" si="3"/>
        <v/>
      </c>
      <c r="AM8" s="19" t="str">
        <f t="shared" si="4"/>
        <v>Crítico</v>
      </c>
      <c r="AN8" s="19"/>
      <c r="AO8" s="19"/>
      <c r="AP8" s="19"/>
      <c r="AQ8" s="19"/>
      <c r="AR8" s="19"/>
      <c r="AS8" s="19" t="s">
        <v>48</v>
      </c>
      <c r="AT8" s="19"/>
      <c r="AU8" s="19" t="str">
        <f t="shared" si="5"/>
        <v/>
      </c>
      <c r="AV8" s="19" t="str">
        <f>IF(ISERROR(IF(AN$8="Ascendente",(IF(AND(AU8&gt;=(-5),AU8&lt;=15),"Aceptable",(IF(AND(AU8&gt;=(-10),AU8&lt;(-5)),"Riesgo","Crítico")))),(IF(AND(AU8&gt;=(-15),AU8&lt;=5),"Aceptable",(IF(AND(AU8&gt;5,AU8&lt;=15),"Riesgo","Crítico")))))),"",(IF(AN8="Ascendente",(IF(AND(AU8&gt;=(-5),AU8&lt;=15),"Aceptable",(IF(AND(AU8&gt;=(-10),AU8&lt;(-5)),"Riesgo","Crítico")))),(IF(AND(AU8&gt;=(-15),AU8&lt;=5),"Aceptable",(IF(AND(AU8&gt;5,AU8&lt;=15),"Riesgo","Crítico")))))))</f>
        <v>Crítico</v>
      </c>
      <c r="AW8" s="19"/>
      <c r="AX8" s="19"/>
      <c r="AY8" s="19"/>
      <c r="AZ8" s="19"/>
      <c r="BA8" s="19"/>
      <c r="BB8" s="11">
        <v>90</v>
      </c>
      <c r="BC8" s="19">
        <v>94.16</v>
      </c>
      <c r="BD8" s="19">
        <f t="shared" si="6"/>
        <v>4.62222222222222</v>
      </c>
      <c r="BE8" s="19" t="str">
        <f>IF(ISERROR(IF(AW$8="Ascendente",(IF(AND(BD8&gt;=(-5),BD8&lt;=15),"Aceptable",(IF(AND(BD8&gt;=(-10),BD8&lt;(-5)),"Riesgo","Crítico")))),(IF(AND(BD8&gt;=(-15),BD8&lt;=5),"Aceptable",(IF(AND(BD8&gt;5,BD8&lt;=15),"Riesgo","Crítico")))))),"",(IF(AW8="Ascendente",(IF(AND(BD8&gt;=(-5),BD8&lt;=15),"Aceptable",(IF(AND(BD8&gt;=(-10),BD8&lt;(-5)),"Riesgo","Crítico")))),(IF(AND(BD8&gt;=(-15),BD8&lt;=5),"Aceptable",(IF(AND(BD8&gt;5,BD8&lt;=15),"Riesgo","Crítico")))))))</f>
        <v>Aceptable</v>
      </c>
      <c r="BF8" s="77" t="s">
        <v>253</v>
      </c>
      <c r="BG8" s="67" t="s">
        <v>254</v>
      </c>
      <c r="BH8" s="67" t="s">
        <v>255</v>
      </c>
      <c r="BI8" s="67" t="s">
        <v>168</v>
      </c>
      <c r="BJ8" s="67" t="s">
        <v>256</v>
      </c>
      <c r="BK8" s="95" t="s">
        <v>319</v>
      </c>
      <c r="BL8" s="67" t="s">
        <v>281</v>
      </c>
      <c r="BM8" s="67" t="s">
        <v>282</v>
      </c>
      <c r="BN8" s="67" t="s">
        <v>283</v>
      </c>
      <c r="BO8" s="87" t="s">
        <v>284</v>
      </c>
      <c r="BP8" s="83" t="s">
        <v>285</v>
      </c>
    </row>
    <row r="9" spans="1:68" s="23" customFormat="1" ht="409.5" x14ac:dyDescent="0.25">
      <c r="A9" s="104"/>
      <c r="B9" s="38" t="s">
        <v>73</v>
      </c>
      <c r="C9" s="20" t="s">
        <v>102</v>
      </c>
      <c r="D9" s="20" t="s">
        <v>103</v>
      </c>
      <c r="E9" s="45" t="s">
        <v>127</v>
      </c>
      <c r="F9" s="45" t="s">
        <v>46</v>
      </c>
      <c r="G9" s="45" t="s">
        <v>44</v>
      </c>
      <c r="H9" s="45" t="s">
        <v>36</v>
      </c>
      <c r="I9" s="45" t="s">
        <v>37</v>
      </c>
      <c r="J9" s="79" t="s">
        <v>136</v>
      </c>
      <c r="K9" s="79" t="s">
        <v>75</v>
      </c>
      <c r="L9" s="19" t="s">
        <v>42</v>
      </c>
      <c r="M9" s="11">
        <v>100</v>
      </c>
      <c r="N9" s="19"/>
      <c r="O9" s="19">
        <f t="shared" ref="O9" si="7">IF(ISERROR((-1)*(100-((N9*100)/M9))),"",((-1)*(100-((N9*100)/M9))))</f>
        <v>-100</v>
      </c>
      <c r="P9" s="19" t="str">
        <f t="shared" ref="P9:P18" si="8">IF(ISERROR(IF(L$8="Ascendente",(IF(AND(O9&gt;=(-5),O9&lt;=15),"Aceptable",(IF(AND(O9&gt;=(-10),O9&lt;(-5)),"Riesgo","Crítico")))),(IF(AND(O9&gt;=(-15),O9&lt;=5),"Aceptable",(IF(AND(O9&gt;5,O9&lt;=15),"Riesgo","Crítico")))))),"",(IF(L9="Ascendente",(IF(AND(O9&gt;=(-5),O9&lt;=15),"Aceptable",(IF(AND(O9&gt;=(-10),O9&lt;(-5)),"Riesgo","Crítico")))),(IF(AND(O9&gt;=(-15),O9&lt;=5),"Aceptable",(IF(AND(O9&gt;5,O9&lt;=15),"Riesgo","Crítico")))))))</f>
        <v>Crítico</v>
      </c>
      <c r="Q9" s="19"/>
      <c r="R9" s="19" t="s">
        <v>48</v>
      </c>
      <c r="S9" s="19"/>
      <c r="T9" s="19" t="str">
        <f t="shared" si="1"/>
        <v/>
      </c>
      <c r="U9" s="19" t="str">
        <f t="shared" ref="U9:U18" si="9">IF(ISERROR(IF(Q$8="Ascendente",(IF(AND(T9&gt;=(-5),T9&lt;=15),"Aceptable",(IF(AND(T9&gt;=(-10),T9&lt;(-5)),"Riesgo","Crítico")))),(IF(AND(T9&gt;=(-15),T9&lt;=5),"Aceptable",(IF(AND(T9&gt;5,T9&lt;=15),"Riesgo","Crítico")))))),"",(IF(Q9="Ascendente",(IF(AND(T9&gt;=(-5),T9&lt;=15),"Aceptable",(IF(AND(T9&gt;=(-10),T9&lt;(-5)),"Riesgo","Crítico")))),(IF(AND(T9&gt;=(-15),T9&lt;=5),"Aceptable",(IF(AND(T9&gt;5,T9&lt;=15),"Riesgo","Crítico")))))))</f>
        <v>Crítico</v>
      </c>
      <c r="V9" s="19"/>
      <c r="W9" s="19"/>
      <c r="X9" s="19"/>
      <c r="Y9" s="19"/>
      <c r="Z9" s="19"/>
      <c r="AA9" s="19" t="s">
        <v>48</v>
      </c>
      <c r="AB9" s="25">
        <v>60.4</v>
      </c>
      <c r="AC9" s="19" t="str">
        <f t="shared" si="2"/>
        <v/>
      </c>
      <c r="AD9" s="19" t="str">
        <f t="shared" ref="AD9:AD18" si="10">IF(ISERROR(IF(Z$8="Ascendente",(IF(AND(AC9&gt;=(-5),AC9&lt;=15),"Aceptable",(IF(AND(AC9&gt;=(-10),AC9&lt;(-5)),"Riesgo","Crítico")))),(IF(AND(AC9&gt;=(-15),AC9&lt;=5),"Aceptable",(IF(AND(AC9&gt;5,AC9&lt;=15),"Riesgo","Crítico")))))),"",(IF(Z9="Ascendente",(IF(AND(AC9&gt;=(-5),AC9&lt;=15),"Aceptable",(IF(AND(AC9&gt;=(-10),AC9&lt;(-5)),"Riesgo","Crítico")))),(IF(AND(AC9&gt;=(-15),AC9&lt;=5),"Aceptable",(IF(AND(AC9&gt;5,AC9&lt;=15),"Riesgo","Crítico")))))))</f>
        <v>Crítico</v>
      </c>
      <c r="AE9" s="25" t="s">
        <v>212</v>
      </c>
      <c r="AF9" s="25" t="s">
        <v>181</v>
      </c>
      <c r="AG9" s="25" t="s">
        <v>154</v>
      </c>
      <c r="AH9" s="25" t="s">
        <v>182</v>
      </c>
      <c r="AI9" s="25" t="s">
        <v>180</v>
      </c>
      <c r="AJ9" s="19" t="s">
        <v>48</v>
      </c>
      <c r="AK9" s="19"/>
      <c r="AL9" s="19" t="str">
        <f t="shared" si="3"/>
        <v/>
      </c>
      <c r="AM9" s="19" t="str">
        <f t="shared" si="4"/>
        <v>Crítico</v>
      </c>
      <c r="AN9" s="19"/>
      <c r="AO9" s="19"/>
      <c r="AP9" s="19"/>
      <c r="AQ9" s="19"/>
      <c r="AR9" s="19"/>
      <c r="AS9" s="19" t="s">
        <v>48</v>
      </c>
      <c r="AT9" s="19"/>
      <c r="AU9" s="19" t="str">
        <f t="shared" si="5"/>
        <v/>
      </c>
      <c r="AV9" s="19" t="str">
        <f t="shared" ref="AV9:AV16" si="11">IF(ISERROR(IF(AN$8="Ascendente",(IF(AND(AU9&gt;=(-5),AU9&lt;=15),"Aceptable",(IF(AND(AU9&gt;=(-10),AU9&lt;(-5)),"Riesgo","Crítico")))),(IF(AND(AU9&gt;=(-15),AU9&lt;=5),"Aceptable",(IF(AND(AU9&gt;5,AU9&lt;=15),"Riesgo","Crítico")))))),"",(IF(AN9="Ascendente",(IF(AND(AU9&gt;=(-5),AU9&lt;=15),"Aceptable",(IF(AND(AU9&gt;=(-10),AU9&lt;(-5)),"Riesgo","Crítico")))),(IF(AND(AU9&gt;=(-15),AU9&lt;=5),"Aceptable",(IF(AND(AU9&gt;5,AU9&lt;=15),"Riesgo","Crítico")))))))</f>
        <v>Crítico</v>
      </c>
      <c r="AW9" s="19"/>
      <c r="AX9" s="19"/>
      <c r="AY9" s="19"/>
      <c r="AZ9" s="19"/>
      <c r="BA9" s="19"/>
      <c r="BB9" s="11">
        <v>100</v>
      </c>
      <c r="BC9" s="19">
        <v>61.5</v>
      </c>
      <c r="BD9" s="19">
        <f t="shared" si="6"/>
        <v>-38.5</v>
      </c>
      <c r="BE9" s="19" t="str">
        <f t="shared" ref="BE9:BE17" si="12">IF(ISERROR(IF(AW$8="Ascendente",(IF(AND(BD9&gt;=(-5),BD9&lt;=15),"Aceptable",(IF(AND(BD9&gt;=(-10),BD9&lt;(-5)),"Riesgo","Crítico")))),(IF(AND(BD9&gt;=(-15),BD9&lt;=5),"Aceptable",(IF(AND(BD9&gt;5,BD9&lt;=15),"Riesgo","Crítico")))))),"",(IF(AW9="Ascendente",(IF(AND(BD9&gt;=(-5),BD9&lt;=15),"Aceptable",(IF(AND(BD9&gt;=(-10),BD9&lt;(-5)),"Riesgo","Crítico")))),(IF(AND(BD9&gt;=(-15),BD9&lt;=5),"Aceptable",(IF(AND(BD9&gt;5,BD9&lt;=15),"Riesgo","Crítico")))))))</f>
        <v>Crítico</v>
      </c>
      <c r="BF9" s="73" t="s">
        <v>268</v>
      </c>
      <c r="BG9" s="74" t="s">
        <v>269</v>
      </c>
      <c r="BH9" s="73" t="s">
        <v>234</v>
      </c>
      <c r="BI9" s="73" t="s">
        <v>235</v>
      </c>
      <c r="BJ9" s="73" t="s">
        <v>236</v>
      </c>
      <c r="BK9" s="96" t="s">
        <v>345</v>
      </c>
      <c r="BL9" s="88" t="s">
        <v>315</v>
      </c>
      <c r="BM9" s="88" t="s">
        <v>316</v>
      </c>
      <c r="BN9" s="88" t="s">
        <v>317</v>
      </c>
      <c r="BO9" s="89" t="s">
        <v>318</v>
      </c>
      <c r="BP9" s="71" t="s">
        <v>279</v>
      </c>
    </row>
    <row r="10" spans="1:68" s="23" customFormat="1" ht="409.5" x14ac:dyDescent="0.25">
      <c r="A10" s="104"/>
      <c r="B10" s="44" t="s">
        <v>74</v>
      </c>
      <c r="C10" s="20" t="s">
        <v>76</v>
      </c>
      <c r="D10" s="20" t="s">
        <v>128</v>
      </c>
      <c r="E10" s="20" t="s">
        <v>78</v>
      </c>
      <c r="F10" s="45" t="s">
        <v>46</v>
      </c>
      <c r="G10" s="45" t="s">
        <v>44</v>
      </c>
      <c r="H10" s="45" t="s">
        <v>43</v>
      </c>
      <c r="I10" s="45" t="s">
        <v>37</v>
      </c>
      <c r="J10" s="79" t="s">
        <v>137</v>
      </c>
      <c r="K10" s="79" t="s">
        <v>77</v>
      </c>
      <c r="L10" s="19" t="s">
        <v>42</v>
      </c>
      <c r="M10" s="11">
        <v>100</v>
      </c>
      <c r="N10" s="19"/>
      <c r="O10" s="19">
        <f t="shared" si="0"/>
        <v>-100</v>
      </c>
      <c r="P10" s="19" t="str">
        <f t="shared" si="8"/>
        <v>Crítico</v>
      </c>
      <c r="Q10" s="19"/>
      <c r="R10" s="19" t="s">
        <v>48</v>
      </c>
      <c r="S10" s="19"/>
      <c r="T10" s="19" t="str">
        <f t="shared" si="1"/>
        <v/>
      </c>
      <c r="U10" s="19" t="str">
        <f t="shared" si="9"/>
        <v>Crítico</v>
      </c>
      <c r="V10" s="19"/>
      <c r="W10" s="19"/>
      <c r="X10" s="19"/>
      <c r="Y10" s="19"/>
      <c r="Z10" s="19"/>
      <c r="AA10" s="19" t="s">
        <v>48</v>
      </c>
      <c r="AB10" s="25">
        <v>0</v>
      </c>
      <c r="AC10" s="19" t="str">
        <f t="shared" si="2"/>
        <v/>
      </c>
      <c r="AD10" s="19" t="str">
        <f t="shared" si="10"/>
        <v>Crítico</v>
      </c>
      <c r="AE10" s="25" t="s">
        <v>210</v>
      </c>
      <c r="AF10" s="25" t="s">
        <v>155</v>
      </c>
      <c r="AG10" s="25" t="s">
        <v>156</v>
      </c>
      <c r="AH10" s="25" t="s">
        <v>48</v>
      </c>
      <c r="AI10" s="25" t="s">
        <v>156</v>
      </c>
      <c r="AJ10" s="19" t="s">
        <v>48</v>
      </c>
      <c r="AK10" s="19"/>
      <c r="AL10" s="19" t="str">
        <f t="shared" si="3"/>
        <v/>
      </c>
      <c r="AM10" s="19" t="str">
        <f t="shared" si="4"/>
        <v>Crítico</v>
      </c>
      <c r="AN10" s="19"/>
      <c r="AO10" s="19"/>
      <c r="AP10" s="19"/>
      <c r="AQ10" s="19"/>
      <c r="AR10" s="19"/>
      <c r="AS10" s="19" t="s">
        <v>48</v>
      </c>
      <c r="AT10" s="19"/>
      <c r="AU10" s="19" t="str">
        <f t="shared" si="5"/>
        <v/>
      </c>
      <c r="AV10" s="19" t="str">
        <f t="shared" si="11"/>
        <v>Crítico</v>
      </c>
      <c r="AW10" s="19"/>
      <c r="AX10" s="19"/>
      <c r="AY10" s="19"/>
      <c r="AZ10" s="19"/>
      <c r="BA10" s="19"/>
      <c r="BB10" s="11">
        <v>100</v>
      </c>
      <c r="BC10" s="19">
        <v>33</v>
      </c>
      <c r="BD10" s="19">
        <f t="shared" si="6"/>
        <v>-67</v>
      </c>
      <c r="BE10" s="19" t="str">
        <f t="shared" si="12"/>
        <v>Crítico</v>
      </c>
      <c r="BF10" s="73" t="s">
        <v>237</v>
      </c>
      <c r="BG10" s="74" t="s">
        <v>238</v>
      </c>
      <c r="BH10" s="73" t="s">
        <v>239</v>
      </c>
      <c r="BI10" s="73" t="s">
        <v>235</v>
      </c>
      <c r="BJ10" s="73" t="s">
        <v>235</v>
      </c>
      <c r="BK10" s="96" t="s">
        <v>313</v>
      </c>
      <c r="BL10" s="88" t="s">
        <v>310</v>
      </c>
      <c r="BM10" s="88" t="s">
        <v>311</v>
      </c>
      <c r="BN10" s="88" t="s">
        <v>312</v>
      </c>
      <c r="BO10" s="89" t="s">
        <v>314</v>
      </c>
      <c r="BP10" s="71" t="s">
        <v>279</v>
      </c>
    </row>
    <row r="11" spans="1:68" ht="299.25" x14ac:dyDescent="0.25">
      <c r="A11" s="104" t="s">
        <v>32</v>
      </c>
      <c r="B11" s="46" t="s">
        <v>63</v>
      </c>
      <c r="C11" s="46" t="s">
        <v>61</v>
      </c>
      <c r="D11" s="46" t="s">
        <v>62</v>
      </c>
      <c r="E11" s="46" t="s">
        <v>65</v>
      </c>
      <c r="F11" s="45" t="s">
        <v>46</v>
      </c>
      <c r="G11" s="45" t="s">
        <v>35</v>
      </c>
      <c r="H11" s="45" t="s">
        <v>36</v>
      </c>
      <c r="I11" s="45" t="s">
        <v>40</v>
      </c>
      <c r="J11" s="79" t="s">
        <v>118</v>
      </c>
      <c r="K11" s="79" t="s">
        <v>104</v>
      </c>
      <c r="L11" s="45" t="s">
        <v>42</v>
      </c>
      <c r="M11" s="17">
        <v>100</v>
      </c>
      <c r="N11" s="19"/>
      <c r="O11" s="19">
        <f t="shared" ref="O11" si="13">IF(ISERROR((-1)*(100-((N11*100)/M11))),"",((-1)*(100-((N11*100)/M11))))</f>
        <v>-100</v>
      </c>
      <c r="P11" s="19" t="str">
        <f t="shared" si="8"/>
        <v>Crítico</v>
      </c>
      <c r="Q11" s="19"/>
      <c r="R11" s="19" t="s">
        <v>48</v>
      </c>
      <c r="S11" s="19"/>
      <c r="T11" s="19" t="str">
        <f t="shared" si="1"/>
        <v/>
      </c>
      <c r="U11" s="19" t="str">
        <f t="shared" si="9"/>
        <v>Crítico</v>
      </c>
      <c r="V11" s="19"/>
      <c r="W11" s="19"/>
      <c r="X11" s="19"/>
      <c r="Y11" s="19"/>
      <c r="Z11" s="19"/>
      <c r="AA11" s="19" t="s">
        <v>48</v>
      </c>
      <c r="AB11" s="25" t="s">
        <v>48</v>
      </c>
      <c r="AC11" s="19" t="str">
        <f t="shared" si="2"/>
        <v/>
      </c>
      <c r="AD11" s="19" t="str">
        <f t="shared" si="10"/>
        <v>Crítico</v>
      </c>
      <c r="AE11" s="25" t="s">
        <v>48</v>
      </c>
      <c r="AF11" s="25" t="s">
        <v>183</v>
      </c>
      <c r="AG11" s="25" t="s">
        <v>48</v>
      </c>
      <c r="AH11" s="25" t="s">
        <v>48</v>
      </c>
      <c r="AI11" s="25" t="s">
        <v>184</v>
      </c>
      <c r="AJ11" s="19" t="s">
        <v>48</v>
      </c>
      <c r="AK11" s="19"/>
      <c r="AL11" s="19" t="str">
        <f t="shared" si="3"/>
        <v/>
      </c>
      <c r="AM11" s="19" t="str">
        <f t="shared" si="4"/>
        <v>Crítico</v>
      </c>
      <c r="AN11" s="19"/>
      <c r="AO11" s="19"/>
      <c r="AP11" s="19"/>
      <c r="AQ11" s="19"/>
      <c r="AR11" s="19"/>
      <c r="AS11" s="19" t="s">
        <v>48</v>
      </c>
      <c r="AT11" s="19"/>
      <c r="AU11" s="19" t="str">
        <f t="shared" si="5"/>
        <v/>
      </c>
      <c r="AV11" s="19" t="str">
        <f t="shared" si="11"/>
        <v>Crítico</v>
      </c>
      <c r="AW11" s="19"/>
      <c r="AX11" s="19"/>
      <c r="AY11" s="19"/>
      <c r="AZ11" s="19"/>
      <c r="BA11" s="19"/>
      <c r="BB11" s="10">
        <v>100</v>
      </c>
      <c r="BC11" s="7">
        <v>0</v>
      </c>
      <c r="BD11" s="7">
        <f t="shared" si="6"/>
        <v>-100</v>
      </c>
      <c r="BE11" s="19" t="str">
        <f t="shared" si="12"/>
        <v>Crítico</v>
      </c>
      <c r="BF11" s="25" t="s">
        <v>264</v>
      </c>
      <c r="BG11" s="76" t="s">
        <v>251</v>
      </c>
      <c r="BH11" s="76" t="s">
        <v>266</v>
      </c>
      <c r="BI11" s="19" t="s">
        <v>48</v>
      </c>
      <c r="BJ11" s="25" t="s">
        <v>267</v>
      </c>
      <c r="BK11" s="97" t="s">
        <v>344</v>
      </c>
      <c r="BL11" s="93" t="s">
        <v>340</v>
      </c>
      <c r="BM11" s="93" t="s">
        <v>342</v>
      </c>
      <c r="BN11" s="93" t="s">
        <v>341</v>
      </c>
      <c r="BO11" s="71" t="s">
        <v>328</v>
      </c>
      <c r="BP11" s="71" t="s">
        <v>279</v>
      </c>
    </row>
    <row r="12" spans="1:68" ht="409.5" x14ac:dyDescent="0.25">
      <c r="A12" s="104"/>
      <c r="B12" s="4" t="s">
        <v>51</v>
      </c>
      <c r="C12" s="44" t="s">
        <v>115</v>
      </c>
      <c r="D12" s="4" t="s">
        <v>105</v>
      </c>
      <c r="E12" s="4" t="s">
        <v>110</v>
      </c>
      <c r="F12" s="45" t="s">
        <v>47</v>
      </c>
      <c r="G12" s="45" t="s">
        <v>35</v>
      </c>
      <c r="H12" s="45" t="s">
        <v>36</v>
      </c>
      <c r="I12" s="41" t="s">
        <v>40</v>
      </c>
      <c r="J12" s="79" t="s">
        <v>119</v>
      </c>
      <c r="K12" s="79" t="s">
        <v>106</v>
      </c>
      <c r="L12" s="45" t="s">
        <v>42</v>
      </c>
      <c r="M12" s="10">
        <v>40</v>
      </c>
      <c r="N12" s="19"/>
      <c r="O12" s="19">
        <f t="shared" ref="O12:O18" si="14">IF(ISERROR((-1)*(100-((N12*100)/M12))),"",((-1)*(100-((N12*100)/M12))))</f>
        <v>-100</v>
      </c>
      <c r="P12" s="19" t="str">
        <f t="shared" si="8"/>
        <v>Crítico</v>
      </c>
      <c r="Q12" s="19"/>
      <c r="R12" s="19" t="s">
        <v>48</v>
      </c>
      <c r="S12" s="19"/>
      <c r="T12" s="19" t="str">
        <f t="shared" si="1"/>
        <v/>
      </c>
      <c r="U12" s="19" t="str">
        <f t="shared" si="9"/>
        <v>Crítico</v>
      </c>
      <c r="V12" s="19"/>
      <c r="W12" s="19"/>
      <c r="X12" s="19"/>
      <c r="Y12" s="19"/>
      <c r="Z12" s="19"/>
      <c r="AA12" s="19" t="s">
        <v>48</v>
      </c>
      <c r="AB12" s="25" t="s">
        <v>48</v>
      </c>
      <c r="AC12" s="19" t="str">
        <f t="shared" si="2"/>
        <v/>
      </c>
      <c r="AD12" s="19" t="str">
        <f t="shared" si="10"/>
        <v>Crítico</v>
      </c>
      <c r="AE12" s="25" t="s">
        <v>48</v>
      </c>
      <c r="AF12" s="25" t="s">
        <v>193</v>
      </c>
      <c r="AG12" s="25" t="s">
        <v>185</v>
      </c>
      <c r="AH12" s="25" t="s">
        <v>48</v>
      </c>
      <c r="AI12" s="25" t="s">
        <v>194</v>
      </c>
      <c r="AJ12" s="10">
        <v>10</v>
      </c>
      <c r="AK12" s="19">
        <v>0</v>
      </c>
      <c r="AL12" s="19">
        <f t="shared" si="3"/>
        <v>-100</v>
      </c>
      <c r="AM12" s="19" t="str">
        <f t="shared" si="4"/>
        <v>Crítico</v>
      </c>
      <c r="AN12" s="25" t="s">
        <v>48</v>
      </c>
      <c r="AO12" s="25" t="s">
        <v>193</v>
      </c>
      <c r="AP12" s="25" t="s">
        <v>185</v>
      </c>
      <c r="AQ12" s="25" t="s">
        <v>48</v>
      </c>
      <c r="AR12" s="25" t="s">
        <v>194</v>
      </c>
      <c r="AS12" s="19" t="s">
        <v>48</v>
      </c>
      <c r="AT12" s="19"/>
      <c r="AU12" s="19" t="str">
        <f t="shared" si="5"/>
        <v/>
      </c>
      <c r="AV12" s="19" t="str">
        <f t="shared" si="11"/>
        <v>Crítico</v>
      </c>
      <c r="AW12" s="19"/>
      <c r="AX12" s="19"/>
      <c r="AY12" s="19"/>
      <c r="AZ12" s="19"/>
      <c r="BA12" s="19"/>
      <c r="BB12" s="10">
        <v>40</v>
      </c>
      <c r="BC12" s="7">
        <v>0</v>
      </c>
      <c r="BD12" s="7">
        <f t="shared" si="6"/>
        <v>-100</v>
      </c>
      <c r="BE12" s="19" t="str">
        <f t="shared" si="12"/>
        <v>Crítico</v>
      </c>
      <c r="BF12" s="58" t="s">
        <v>252</v>
      </c>
      <c r="BG12" s="25" t="s">
        <v>48</v>
      </c>
      <c r="BH12" s="25" t="s">
        <v>48</v>
      </c>
      <c r="BI12" s="25" t="s">
        <v>48</v>
      </c>
      <c r="BJ12" s="76" t="s">
        <v>193</v>
      </c>
      <c r="BK12" s="98" t="s">
        <v>321</v>
      </c>
      <c r="BL12" s="15" t="s">
        <v>322</v>
      </c>
      <c r="BM12" s="82" t="s">
        <v>327</v>
      </c>
      <c r="BN12" s="71" t="s">
        <v>48</v>
      </c>
      <c r="BO12" s="71" t="s">
        <v>320</v>
      </c>
      <c r="BP12" s="71" t="s">
        <v>279</v>
      </c>
    </row>
    <row r="13" spans="1:68" s="23" customFormat="1" ht="142.9" customHeight="1" x14ac:dyDescent="0.25">
      <c r="A13" s="104"/>
      <c r="B13" s="38" t="s">
        <v>71</v>
      </c>
      <c r="C13" s="44" t="s">
        <v>95</v>
      </c>
      <c r="D13" s="38" t="s">
        <v>72</v>
      </c>
      <c r="E13" s="38" t="s">
        <v>111</v>
      </c>
      <c r="F13" s="45" t="s">
        <v>64</v>
      </c>
      <c r="G13" s="45" t="s">
        <v>35</v>
      </c>
      <c r="H13" s="45" t="s">
        <v>36</v>
      </c>
      <c r="I13" s="41" t="s">
        <v>40</v>
      </c>
      <c r="J13" s="79" t="s">
        <v>120</v>
      </c>
      <c r="K13" s="79" t="s">
        <v>66</v>
      </c>
      <c r="L13" s="19" t="s">
        <v>42</v>
      </c>
      <c r="M13" s="10">
        <v>100</v>
      </c>
      <c r="N13" s="19"/>
      <c r="O13" s="19">
        <f t="shared" si="14"/>
        <v>-100</v>
      </c>
      <c r="P13" s="19" t="str">
        <f t="shared" si="8"/>
        <v>Crítico</v>
      </c>
      <c r="Q13" s="19"/>
      <c r="R13" s="19">
        <v>25</v>
      </c>
      <c r="S13" s="19">
        <v>25</v>
      </c>
      <c r="T13" s="19">
        <f t="shared" si="1"/>
        <v>0</v>
      </c>
      <c r="U13" s="19" t="str">
        <f t="shared" si="9"/>
        <v>Aceptable</v>
      </c>
      <c r="V13" s="25" t="s">
        <v>149</v>
      </c>
      <c r="W13" s="25" t="s">
        <v>142</v>
      </c>
      <c r="X13" s="25" t="s">
        <v>143</v>
      </c>
      <c r="Y13" s="25" t="s">
        <v>144</v>
      </c>
      <c r="Z13" s="25" t="s">
        <v>145</v>
      </c>
      <c r="AA13" s="19" t="s">
        <v>48</v>
      </c>
      <c r="AB13" s="25">
        <v>25</v>
      </c>
      <c r="AC13" s="19" t="str">
        <f t="shared" si="2"/>
        <v/>
      </c>
      <c r="AD13" s="19" t="str">
        <f t="shared" si="10"/>
        <v>Crítico</v>
      </c>
      <c r="AE13" s="25" t="s">
        <v>48</v>
      </c>
      <c r="AF13" s="25" t="s">
        <v>164</v>
      </c>
      <c r="AG13" s="25" t="s">
        <v>48</v>
      </c>
      <c r="AH13" s="25" t="s">
        <v>48</v>
      </c>
      <c r="AI13" s="25" t="s">
        <v>164</v>
      </c>
      <c r="AJ13" s="19">
        <v>50</v>
      </c>
      <c r="AK13" s="19">
        <v>25</v>
      </c>
      <c r="AL13" s="19">
        <f t="shared" si="3"/>
        <v>-50</v>
      </c>
      <c r="AM13" s="19" t="str">
        <f t="shared" si="4"/>
        <v>Crítico</v>
      </c>
      <c r="AN13" s="25" t="s">
        <v>149</v>
      </c>
      <c r="AO13" s="25" t="s">
        <v>195</v>
      </c>
      <c r="AP13" s="25" t="s">
        <v>196</v>
      </c>
      <c r="AQ13" s="19" t="s">
        <v>48</v>
      </c>
      <c r="AR13" s="25" t="s">
        <v>197</v>
      </c>
      <c r="AS13" s="19">
        <v>75</v>
      </c>
      <c r="AT13" s="19">
        <v>75</v>
      </c>
      <c r="AU13" s="19">
        <f t="shared" ref="AU13" si="15">IF(ISERROR((-1)*(100-((AT13*100)/AS13))),"",((-1)*(100-((AT13*100)/AS13))))</f>
        <v>0</v>
      </c>
      <c r="AV13" s="19" t="str">
        <f t="shared" ref="AV13" si="16">IF(ISERROR(IF(AN$8="Ascendente",(IF(AND(AU13&gt;=(-5),AU13&lt;=15),"Aceptable",(IF(AND(AU13&gt;=(-10),AU13&lt;(-5)),"Riesgo","Crítico")))),(IF(AND(AU13&gt;=(-15),AU13&lt;=5),"Aceptable",(IF(AND(AU13&gt;5,AU13&lt;=15),"Riesgo","Crítico")))))),"",(IF(AN13="Ascendente",(IF(AND(AU13&gt;=(-5),AU13&lt;=15),"Aceptable",(IF(AND(AU13&gt;=(-10),AU13&lt;(-5)),"Riesgo","Crítico")))),(IF(AND(AU13&gt;=(-15),AU13&lt;=5),"Aceptable",(IF(AND(AU13&gt;5,AU13&lt;=15),"Riesgo","Crítico")))))))</f>
        <v>Aceptable</v>
      </c>
      <c r="AW13" s="25" t="s">
        <v>215</v>
      </c>
      <c r="AX13" s="25" t="s">
        <v>216</v>
      </c>
      <c r="AY13" s="25" t="s">
        <v>48</v>
      </c>
      <c r="AZ13" s="25" t="s">
        <v>48</v>
      </c>
      <c r="BA13" s="25" t="s">
        <v>217</v>
      </c>
      <c r="BB13" s="19">
        <v>100</v>
      </c>
      <c r="BC13" s="19">
        <v>100</v>
      </c>
      <c r="BD13" s="19">
        <f t="shared" si="6"/>
        <v>0</v>
      </c>
      <c r="BE13" s="19" t="str">
        <f t="shared" si="12"/>
        <v>Aceptable</v>
      </c>
      <c r="BF13" s="25" t="s">
        <v>231</v>
      </c>
      <c r="BG13" s="25" t="s">
        <v>232</v>
      </c>
      <c r="BH13" s="25" t="s">
        <v>233</v>
      </c>
      <c r="BI13" s="25" t="s">
        <v>48</v>
      </c>
      <c r="BJ13" s="25" t="s">
        <v>48</v>
      </c>
      <c r="BK13" s="99" t="s">
        <v>326</v>
      </c>
      <c r="BL13" s="36" t="s">
        <v>293</v>
      </c>
      <c r="BM13" s="72" t="s">
        <v>325</v>
      </c>
      <c r="BN13" s="72" t="s">
        <v>48</v>
      </c>
      <c r="BO13" s="87" t="s">
        <v>294</v>
      </c>
      <c r="BP13" s="71" t="s">
        <v>279</v>
      </c>
    </row>
    <row r="14" spans="1:68" ht="125.25" customHeight="1" thickBot="1" x14ac:dyDescent="0.3">
      <c r="A14" s="104"/>
      <c r="B14" s="4" t="s">
        <v>53</v>
      </c>
      <c r="C14" s="44" t="s">
        <v>58</v>
      </c>
      <c r="D14" s="4" t="s">
        <v>107</v>
      </c>
      <c r="E14" s="79" t="s">
        <v>187</v>
      </c>
      <c r="F14" s="49" t="s">
        <v>47</v>
      </c>
      <c r="G14" s="45" t="s">
        <v>35</v>
      </c>
      <c r="H14" s="45" t="s">
        <v>36</v>
      </c>
      <c r="I14" s="41" t="s">
        <v>40</v>
      </c>
      <c r="J14" s="79" t="s">
        <v>121</v>
      </c>
      <c r="K14" s="79" t="s">
        <v>68</v>
      </c>
      <c r="L14" s="19" t="s">
        <v>42</v>
      </c>
      <c r="M14" s="11">
        <v>100</v>
      </c>
      <c r="N14" s="19"/>
      <c r="O14" s="19">
        <f t="shared" si="14"/>
        <v>-100</v>
      </c>
      <c r="P14" s="19" t="str">
        <f t="shared" si="8"/>
        <v>Crítico</v>
      </c>
      <c r="Q14" s="19"/>
      <c r="R14" s="19" t="s">
        <v>48</v>
      </c>
      <c r="S14" s="19"/>
      <c r="T14" s="19" t="str">
        <f t="shared" si="1"/>
        <v/>
      </c>
      <c r="U14" s="19" t="str">
        <f t="shared" si="9"/>
        <v>Crítico</v>
      </c>
      <c r="V14" s="19"/>
      <c r="W14" s="19"/>
      <c r="X14" s="19"/>
      <c r="Y14" s="19"/>
      <c r="Z14" s="19"/>
      <c r="AA14" s="19" t="s">
        <v>48</v>
      </c>
      <c r="AB14" s="25">
        <v>41</v>
      </c>
      <c r="AC14" s="19" t="str">
        <f t="shared" si="2"/>
        <v/>
      </c>
      <c r="AD14" s="19" t="str">
        <f t="shared" si="10"/>
        <v>Crítico</v>
      </c>
      <c r="AE14" s="25" t="s">
        <v>186</v>
      </c>
      <c r="AF14" s="25" t="s">
        <v>169</v>
      </c>
      <c r="AG14" s="25" t="s">
        <v>168</v>
      </c>
      <c r="AH14" s="25" t="s">
        <v>169</v>
      </c>
      <c r="AI14" s="25" t="s">
        <v>190</v>
      </c>
      <c r="AJ14" s="10">
        <v>50</v>
      </c>
      <c r="AK14" s="19">
        <v>49.1</v>
      </c>
      <c r="AL14" s="19">
        <f t="shared" si="3"/>
        <v>-1.7999999999999972</v>
      </c>
      <c r="AM14" s="19" t="str">
        <f t="shared" si="4"/>
        <v>Aceptable</v>
      </c>
      <c r="AN14" s="25" t="s">
        <v>198</v>
      </c>
      <c r="AO14" s="25" t="s">
        <v>169</v>
      </c>
      <c r="AP14" s="25" t="s">
        <v>168</v>
      </c>
      <c r="AQ14" s="25" t="s">
        <v>169</v>
      </c>
      <c r="AR14" s="25" t="s">
        <v>199</v>
      </c>
      <c r="AS14" s="19" t="s">
        <v>48</v>
      </c>
      <c r="AT14" s="19"/>
      <c r="AU14" s="19" t="str">
        <f t="shared" si="5"/>
        <v/>
      </c>
      <c r="AV14" s="19" t="str">
        <f t="shared" si="11"/>
        <v>Crítico</v>
      </c>
      <c r="AW14" s="19"/>
      <c r="AX14" s="19"/>
      <c r="AY14" s="19"/>
      <c r="AZ14" s="19"/>
      <c r="BA14" s="19"/>
      <c r="BB14" s="19">
        <v>100</v>
      </c>
      <c r="BC14" s="7">
        <v>100.46</v>
      </c>
      <c r="BD14" s="7">
        <f t="shared" si="6"/>
        <v>0.45999999999999375</v>
      </c>
      <c r="BE14" s="19" t="str">
        <f t="shared" si="12"/>
        <v>Aceptable</v>
      </c>
      <c r="BF14" s="58" t="s">
        <v>257</v>
      </c>
      <c r="BG14" s="67" t="s">
        <v>258</v>
      </c>
      <c r="BH14" s="67" t="s">
        <v>258</v>
      </c>
      <c r="BI14" s="67" t="s">
        <v>258</v>
      </c>
      <c r="BJ14" s="67" t="s">
        <v>259</v>
      </c>
      <c r="BK14" s="95" t="s">
        <v>308</v>
      </c>
      <c r="BL14" s="67" t="s">
        <v>289</v>
      </c>
      <c r="BM14" s="67" t="s">
        <v>290</v>
      </c>
      <c r="BN14" s="67" t="s">
        <v>291</v>
      </c>
      <c r="BO14" s="87" t="s">
        <v>292</v>
      </c>
      <c r="BP14" s="71" t="s">
        <v>279</v>
      </c>
    </row>
    <row r="15" spans="1:68" ht="409.5" x14ac:dyDescent="0.25">
      <c r="A15" s="104"/>
      <c r="B15" s="44" t="s">
        <v>54</v>
      </c>
      <c r="C15" s="4" t="s">
        <v>49</v>
      </c>
      <c r="D15" s="4" t="s">
        <v>108</v>
      </c>
      <c r="E15" s="4" t="s">
        <v>109</v>
      </c>
      <c r="F15" s="45" t="s">
        <v>64</v>
      </c>
      <c r="G15" s="45" t="s">
        <v>60</v>
      </c>
      <c r="H15" s="45" t="s">
        <v>36</v>
      </c>
      <c r="I15" s="41" t="s">
        <v>40</v>
      </c>
      <c r="J15" s="79" t="s">
        <v>122</v>
      </c>
      <c r="K15" s="79" t="s">
        <v>67</v>
      </c>
      <c r="L15" s="19" t="s">
        <v>42</v>
      </c>
      <c r="M15" s="17">
        <v>90</v>
      </c>
      <c r="N15" s="19"/>
      <c r="O15" s="19">
        <f t="shared" si="14"/>
        <v>-100</v>
      </c>
      <c r="P15" s="19" t="str">
        <f t="shared" si="8"/>
        <v>Crítico</v>
      </c>
      <c r="Q15" s="19"/>
      <c r="R15" s="19">
        <v>10</v>
      </c>
      <c r="S15" s="19">
        <v>20</v>
      </c>
      <c r="T15" s="19">
        <f t="shared" si="1"/>
        <v>100</v>
      </c>
      <c r="U15" s="19" t="str">
        <f t="shared" si="9"/>
        <v>Crítico</v>
      </c>
      <c r="V15" s="25" t="s">
        <v>150</v>
      </c>
      <c r="W15" s="25" t="s">
        <v>151</v>
      </c>
      <c r="X15" s="25" t="s">
        <v>152</v>
      </c>
      <c r="Y15" s="25" t="s">
        <v>153</v>
      </c>
      <c r="Z15" s="19"/>
      <c r="AA15" s="19" t="s">
        <v>48</v>
      </c>
      <c r="AB15" s="25">
        <v>20</v>
      </c>
      <c r="AC15" s="19" t="str">
        <f t="shared" si="2"/>
        <v/>
      </c>
      <c r="AD15" s="19" t="str">
        <f t="shared" si="10"/>
        <v>Crítico</v>
      </c>
      <c r="AE15" s="25" t="s">
        <v>48</v>
      </c>
      <c r="AF15" s="25" t="s">
        <v>170</v>
      </c>
      <c r="AG15" s="25" t="s">
        <v>168</v>
      </c>
      <c r="AH15" s="25" t="s">
        <v>168</v>
      </c>
      <c r="AI15" s="25" t="s">
        <v>188</v>
      </c>
      <c r="AJ15" s="11">
        <v>30</v>
      </c>
      <c r="AK15" s="19">
        <v>28.87</v>
      </c>
      <c r="AL15" s="19">
        <f t="shared" si="3"/>
        <v>-3.7666666666666657</v>
      </c>
      <c r="AM15" s="19" t="str">
        <f t="shared" si="4"/>
        <v>Aceptable</v>
      </c>
      <c r="AN15" s="25" t="s">
        <v>211</v>
      </c>
      <c r="AO15" s="25" t="s">
        <v>169</v>
      </c>
      <c r="AP15" s="25" t="s">
        <v>168</v>
      </c>
      <c r="AQ15" s="25" t="s">
        <v>169</v>
      </c>
      <c r="AR15" s="25" t="s">
        <v>200</v>
      </c>
      <c r="AS15" s="19">
        <v>60</v>
      </c>
      <c r="AT15" s="19">
        <v>28.87</v>
      </c>
      <c r="AU15" s="19">
        <f t="shared" si="5"/>
        <v>-51.883333333333333</v>
      </c>
      <c r="AV15" s="19" t="str">
        <f t="shared" si="11"/>
        <v>Crítico</v>
      </c>
      <c r="AW15" s="25" t="s">
        <v>211</v>
      </c>
      <c r="AX15" s="25" t="s">
        <v>218</v>
      </c>
      <c r="AY15" s="25" t="s">
        <v>219</v>
      </c>
      <c r="AZ15" s="25" t="s">
        <v>220</v>
      </c>
      <c r="BA15" s="25" t="s">
        <v>221</v>
      </c>
      <c r="BB15" s="17">
        <v>100</v>
      </c>
      <c r="BC15" s="7">
        <v>89.86</v>
      </c>
      <c r="BD15" s="7">
        <f t="shared" si="6"/>
        <v>-10.14</v>
      </c>
      <c r="BE15" s="19" t="str">
        <f t="shared" si="12"/>
        <v>Aceptable</v>
      </c>
      <c r="BF15" s="58" t="s">
        <v>260</v>
      </c>
      <c r="BG15" s="67" t="s">
        <v>258</v>
      </c>
      <c r="BH15" s="67" t="s">
        <v>258</v>
      </c>
      <c r="BI15" s="67" t="s">
        <v>258</v>
      </c>
      <c r="BJ15" s="78" t="s">
        <v>261</v>
      </c>
      <c r="BK15" s="100" t="s">
        <v>323</v>
      </c>
      <c r="BL15" s="67" t="s">
        <v>286</v>
      </c>
      <c r="BM15" s="67" t="s">
        <v>287</v>
      </c>
      <c r="BN15" s="67" t="s">
        <v>261</v>
      </c>
      <c r="BO15" s="87" t="s">
        <v>288</v>
      </c>
      <c r="BP15" s="71" t="s">
        <v>279</v>
      </c>
    </row>
    <row r="16" spans="1:68" s="23" customFormat="1" ht="409.5" x14ac:dyDescent="0.25">
      <c r="A16" s="104"/>
      <c r="B16" s="24" t="s">
        <v>79</v>
      </c>
      <c r="C16" s="24" t="s">
        <v>80</v>
      </c>
      <c r="D16" s="20" t="s">
        <v>81</v>
      </c>
      <c r="E16" s="24" t="s">
        <v>82</v>
      </c>
      <c r="F16" s="21" t="s">
        <v>64</v>
      </c>
      <c r="G16" s="25" t="s">
        <v>44</v>
      </c>
      <c r="H16" s="25" t="s">
        <v>36</v>
      </c>
      <c r="I16" s="25" t="s">
        <v>40</v>
      </c>
      <c r="J16" s="26" t="s">
        <v>123</v>
      </c>
      <c r="K16" s="27" t="s">
        <v>83</v>
      </c>
      <c r="L16" s="25" t="s">
        <v>42</v>
      </c>
      <c r="M16" s="11">
        <v>80</v>
      </c>
      <c r="N16" s="28"/>
      <c r="O16" s="19">
        <f t="shared" si="14"/>
        <v>-100</v>
      </c>
      <c r="P16" s="19" t="str">
        <f t="shared" si="8"/>
        <v>Crítico</v>
      </c>
      <c r="Q16" s="28"/>
      <c r="R16" s="19">
        <v>80</v>
      </c>
      <c r="S16" s="52">
        <v>80</v>
      </c>
      <c r="T16" s="19">
        <f t="shared" si="1"/>
        <v>0</v>
      </c>
      <c r="U16" s="19" t="str">
        <f t="shared" si="9"/>
        <v>Aceptable</v>
      </c>
      <c r="V16" s="53">
        <f>(62/62)*100</f>
        <v>100</v>
      </c>
      <c r="W16" s="54" t="s">
        <v>146</v>
      </c>
      <c r="X16" s="54" t="s">
        <v>147</v>
      </c>
      <c r="Y16" s="54" t="s">
        <v>48</v>
      </c>
      <c r="Z16" s="54" t="s">
        <v>148</v>
      </c>
      <c r="AA16" s="56" t="s">
        <v>48</v>
      </c>
      <c r="AB16" s="55">
        <v>95.8</v>
      </c>
      <c r="AC16" s="19" t="str">
        <f t="shared" si="2"/>
        <v/>
      </c>
      <c r="AD16" s="19" t="str">
        <f t="shared" si="10"/>
        <v>Crítico</v>
      </c>
      <c r="AE16" s="55" t="s">
        <v>206</v>
      </c>
      <c r="AF16" s="55" t="s">
        <v>157</v>
      </c>
      <c r="AG16" s="55" t="s">
        <v>158</v>
      </c>
      <c r="AH16" s="55" t="s">
        <v>48</v>
      </c>
      <c r="AI16" s="55" t="s">
        <v>191</v>
      </c>
      <c r="AJ16" s="19">
        <v>80</v>
      </c>
      <c r="AK16" s="60">
        <f>(143/145)*100</f>
        <v>98.620689655172413</v>
      </c>
      <c r="AL16" s="19">
        <f t="shared" si="3"/>
        <v>23.275862068965509</v>
      </c>
      <c r="AM16" s="19" t="str">
        <f t="shared" si="4"/>
        <v>Crítico</v>
      </c>
      <c r="AN16" s="61" t="s">
        <v>207</v>
      </c>
      <c r="AO16" s="61" t="s">
        <v>157</v>
      </c>
      <c r="AP16" s="61" t="s">
        <v>204</v>
      </c>
      <c r="AQ16" s="60" t="s">
        <v>48</v>
      </c>
      <c r="AR16" s="61" t="s">
        <v>205</v>
      </c>
      <c r="AS16" s="19">
        <v>80</v>
      </c>
      <c r="AT16" s="62">
        <v>0.98519999999999996</v>
      </c>
      <c r="AU16" s="63">
        <f t="shared" si="5"/>
        <v>-98.768500000000003</v>
      </c>
      <c r="AV16" s="63" t="str">
        <f t="shared" si="11"/>
        <v>Crítico</v>
      </c>
      <c r="AW16" s="64" t="s">
        <v>213</v>
      </c>
      <c r="AX16" s="65" t="s">
        <v>157</v>
      </c>
      <c r="AY16" s="64" t="s">
        <v>214</v>
      </c>
      <c r="AZ16" s="28"/>
      <c r="BA16" s="28"/>
      <c r="BB16" s="19">
        <v>80</v>
      </c>
      <c r="BC16" s="28">
        <v>98.9</v>
      </c>
      <c r="BD16" s="19">
        <f t="shared" si="6"/>
        <v>23.625</v>
      </c>
      <c r="BE16" s="19" t="str">
        <f t="shared" si="12"/>
        <v>Crítico</v>
      </c>
      <c r="BF16" s="75" t="s">
        <v>240</v>
      </c>
      <c r="BG16" s="64" t="s">
        <v>265</v>
      </c>
      <c r="BH16" s="75" t="s">
        <v>242</v>
      </c>
      <c r="BI16" s="64" t="s">
        <v>235</v>
      </c>
      <c r="BJ16" s="64" t="s">
        <v>241</v>
      </c>
      <c r="BK16" s="100" t="s">
        <v>324</v>
      </c>
      <c r="BL16" s="88" t="s">
        <v>305</v>
      </c>
      <c r="BM16" s="88" t="s">
        <v>306</v>
      </c>
      <c r="BN16" s="88" t="s">
        <v>307</v>
      </c>
      <c r="BO16" s="19" t="s">
        <v>309</v>
      </c>
      <c r="BP16" s="71" t="s">
        <v>279</v>
      </c>
    </row>
    <row r="17" spans="1:68" s="23" customFormat="1" ht="409.5" x14ac:dyDescent="0.25">
      <c r="A17" s="106"/>
      <c r="B17" s="39" t="s">
        <v>84</v>
      </c>
      <c r="C17" s="39" t="s">
        <v>116</v>
      </c>
      <c r="D17" s="40" t="s">
        <v>85</v>
      </c>
      <c r="E17" s="39" t="s">
        <v>86</v>
      </c>
      <c r="F17" s="48" t="s">
        <v>46</v>
      </c>
      <c r="G17" s="41" t="s">
        <v>44</v>
      </c>
      <c r="H17" s="41" t="s">
        <v>87</v>
      </c>
      <c r="I17" s="41" t="s">
        <v>40</v>
      </c>
      <c r="J17" s="42" t="s">
        <v>124</v>
      </c>
      <c r="K17" s="43" t="s">
        <v>88</v>
      </c>
      <c r="L17" s="25" t="s">
        <v>42</v>
      </c>
      <c r="M17" s="11">
        <v>80</v>
      </c>
      <c r="N17" s="28"/>
      <c r="O17" s="19">
        <f t="shared" ref="O17" si="17">IF(ISERROR((-1)*(100-((N17*100)/M17))),"",((-1)*(100-((N17*100)/M17))))</f>
        <v>-100</v>
      </c>
      <c r="P17" s="19" t="str">
        <f t="shared" ref="P17" si="18">IF(ISERROR(IF(L$8="Ascendente",(IF(AND(O17&gt;=(-5),O17&lt;=15),"Aceptable",(IF(AND(O17&gt;=(-10),O17&lt;(-5)),"Riesgo","Crítico")))),(IF(AND(O17&gt;=(-15),O17&lt;=5),"Aceptable",(IF(AND(O17&gt;5,O17&lt;=15),"Riesgo","Crítico")))))),"",(IF(L17="Ascendente",(IF(AND(O17&gt;=(-5),O17&lt;=15),"Aceptable",(IF(AND(O17&gt;=(-10),O17&lt;(-5)),"Riesgo","Crítico")))),(IF(AND(O17&gt;=(-15),O17&lt;=5),"Aceptable",(IF(AND(O17&gt;5,O17&lt;=15),"Riesgo","Crítico")))))))</f>
        <v>Crítico</v>
      </c>
      <c r="Q17" s="28"/>
      <c r="R17" s="19" t="s">
        <v>48</v>
      </c>
      <c r="S17" s="10"/>
      <c r="T17" s="19" t="str">
        <f t="shared" si="1"/>
        <v/>
      </c>
      <c r="U17" s="19" t="str">
        <f t="shared" si="9"/>
        <v>Crítico</v>
      </c>
      <c r="V17" s="28"/>
      <c r="W17" s="28"/>
      <c r="X17" s="28"/>
      <c r="Y17" s="28"/>
      <c r="Z17" s="28"/>
      <c r="AA17" s="56" t="s">
        <v>48</v>
      </c>
      <c r="AB17" s="55">
        <v>25</v>
      </c>
      <c r="AC17" s="19" t="str">
        <f t="shared" si="2"/>
        <v/>
      </c>
      <c r="AD17" s="19" t="str">
        <f t="shared" si="10"/>
        <v>Crítico</v>
      </c>
      <c r="AE17" s="55" t="s">
        <v>209</v>
      </c>
      <c r="AF17" s="55" t="s">
        <v>189</v>
      </c>
      <c r="AG17" s="55" t="s">
        <v>48</v>
      </c>
      <c r="AH17" s="55" t="s">
        <v>159</v>
      </c>
      <c r="AI17" s="55" t="s">
        <v>160</v>
      </c>
      <c r="AJ17" s="19">
        <v>50</v>
      </c>
      <c r="AK17" s="10"/>
      <c r="AL17" s="19">
        <f t="shared" si="3"/>
        <v>-100</v>
      </c>
      <c r="AM17" s="19" t="str">
        <f t="shared" si="4"/>
        <v>Crítico</v>
      </c>
      <c r="AS17" s="19" t="s">
        <v>48</v>
      </c>
      <c r="AT17" s="10"/>
      <c r="AU17" s="19" t="str">
        <f t="shared" si="5"/>
        <v/>
      </c>
      <c r="AV17" s="19" t="str">
        <f>IF(ISERROR(IF(AN$8="Ascendente",(IF(AND(AU17&gt;=(-5),AU17&lt;=15),"Aceptable",(IF(AND(AU17&gt;=(-10),AU17&lt;(-5)),"Riesgo","Crítico")))),(IF(AND(AU17&gt;=(-15),AU17&lt;=5),"Aceptable",(IF(AND(AU17&gt;5,AU17&lt;=15),"Riesgo","Crítico")))))),"",(IF(AN13="Ascendente",(IF(AND(AU17&gt;=(-5),AU17&lt;=15),"Aceptable",(IF(AND(AU17&gt;=(-10),AU17&lt;(-5)),"Riesgo","Crítico")))),(IF(AND(AU17&gt;=(-15),AU17&lt;=5),"Aceptable",(IF(AND(AU17&gt;5,AU17&lt;=15),"Riesgo","Crítico")))))))</f>
        <v>Crítico</v>
      </c>
      <c r="AW17" s="28"/>
      <c r="AX17" s="28"/>
      <c r="AY17" s="28"/>
      <c r="AZ17" s="28"/>
      <c r="BA17" s="28"/>
      <c r="BB17" s="19">
        <v>80</v>
      </c>
      <c r="BC17" s="28">
        <v>25</v>
      </c>
      <c r="BD17" s="19">
        <f t="shared" si="6"/>
        <v>-68.75</v>
      </c>
      <c r="BE17" s="19" t="str">
        <f t="shared" si="12"/>
        <v>Crítico</v>
      </c>
      <c r="BF17" s="75" t="s">
        <v>243</v>
      </c>
      <c r="BG17" s="64" t="s">
        <v>244</v>
      </c>
      <c r="BH17" s="75" t="s">
        <v>245</v>
      </c>
      <c r="BI17" s="64" t="s">
        <v>235</v>
      </c>
      <c r="BJ17" s="64" t="s">
        <v>235</v>
      </c>
      <c r="BK17" s="100" t="s">
        <v>302</v>
      </c>
      <c r="BL17" s="88" t="s">
        <v>299</v>
      </c>
      <c r="BM17" s="88" t="s">
        <v>300</v>
      </c>
      <c r="BN17" s="88" t="s">
        <v>301</v>
      </c>
      <c r="BO17" s="89" t="s">
        <v>304</v>
      </c>
      <c r="BP17" s="71" t="s">
        <v>279</v>
      </c>
    </row>
    <row r="18" spans="1:68" s="23" customFormat="1" ht="208.5" customHeight="1" thickBot="1" x14ac:dyDescent="0.3">
      <c r="A18" s="107"/>
      <c r="B18" s="29" t="s">
        <v>89</v>
      </c>
      <c r="C18" s="29" t="s">
        <v>90</v>
      </c>
      <c r="D18" s="30" t="s">
        <v>91</v>
      </c>
      <c r="E18" s="31" t="s">
        <v>92</v>
      </c>
      <c r="F18" s="49" t="s">
        <v>47</v>
      </c>
      <c r="G18" s="31" t="s">
        <v>93</v>
      </c>
      <c r="H18" s="31" t="s">
        <v>36</v>
      </c>
      <c r="I18" s="31" t="s">
        <v>40</v>
      </c>
      <c r="J18" s="30" t="s">
        <v>125</v>
      </c>
      <c r="K18" s="32" t="s">
        <v>94</v>
      </c>
      <c r="L18" s="25" t="s">
        <v>42</v>
      </c>
      <c r="M18" s="11">
        <v>100</v>
      </c>
      <c r="N18" s="28"/>
      <c r="O18" s="19">
        <f t="shared" si="14"/>
        <v>-100</v>
      </c>
      <c r="P18" s="19" t="str">
        <f t="shared" si="8"/>
        <v>Crítico</v>
      </c>
      <c r="Q18" s="28"/>
      <c r="R18" s="19" t="s">
        <v>48</v>
      </c>
      <c r="S18" s="10"/>
      <c r="T18" s="19" t="str">
        <f t="shared" si="1"/>
        <v/>
      </c>
      <c r="U18" s="19" t="str">
        <f t="shared" si="9"/>
        <v>Crítico</v>
      </c>
      <c r="V18" s="28"/>
      <c r="W18" s="28"/>
      <c r="X18" s="28"/>
      <c r="Y18" s="28"/>
      <c r="Z18" s="28"/>
      <c r="AA18" s="56" t="s">
        <v>48</v>
      </c>
      <c r="AB18" s="55" t="s">
        <v>161</v>
      </c>
      <c r="AC18" s="19" t="str">
        <f t="shared" si="2"/>
        <v/>
      </c>
      <c r="AD18" s="19" t="str">
        <f t="shared" si="10"/>
        <v>Crítico</v>
      </c>
      <c r="AE18" s="55" t="s">
        <v>48</v>
      </c>
      <c r="AF18" s="55" t="s">
        <v>162</v>
      </c>
      <c r="AG18" s="55" t="s">
        <v>48</v>
      </c>
      <c r="AH18" s="55" t="s">
        <v>48</v>
      </c>
      <c r="AI18" s="55" t="s">
        <v>163</v>
      </c>
      <c r="AJ18" s="19">
        <v>33</v>
      </c>
      <c r="AK18" s="60">
        <f>(2/3)*100</f>
        <v>66.666666666666657</v>
      </c>
      <c r="AL18" s="19">
        <f t="shared" si="3"/>
        <v>102.02020202020199</v>
      </c>
      <c r="AM18" s="19" t="str">
        <f t="shared" si="4"/>
        <v>Crítico</v>
      </c>
      <c r="AN18" s="61" t="s">
        <v>208</v>
      </c>
      <c r="AO18" s="61" t="s">
        <v>201</v>
      </c>
      <c r="AP18" s="61" t="s">
        <v>202</v>
      </c>
      <c r="AQ18" s="60" t="s">
        <v>48</v>
      </c>
      <c r="AR18" s="61" t="s">
        <v>203</v>
      </c>
      <c r="AS18" s="19" t="s">
        <v>48</v>
      </c>
      <c r="AT18" s="10"/>
      <c r="AU18" s="19" t="str">
        <f t="shared" si="5"/>
        <v/>
      </c>
      <c r="AV18" s="19" t="str">
        <f>IF(ISERROR(IF(AN$8="Ascendente",(IF(AND(AU18&gt;=(-5),AU18&lt;=15),"Aceptable",(IF(AND(AU18&gt;=(-10),AU18&lt;(-5)),"Riesgo","Crítico")))),(IF(AND(AU18&gt;=(-15),AU18&lt;=5),"Aceptable",(IF(AND(AU18&gt;5,AU18&lt;=15),"Riesgo","Crítico")))))),"",(IF(AN18="Ascendente",(IF(AND(AU18&gt;=(-5),AU18&lt;=15),"Aceptable",(IF(AND(AU18&gt;=(-10),AU18&lt;(-5)),"Riesgo","Crítico")))),(IF(AND(AU18&gt;=(-15),AU18&lt;=5),"Aceptable",(IF(AND(AU18&gt;5,AU18&lt;=15),"Riesgo","Crítico")))))))</f>
        <v>Crítico</v>
      </c>
      <c r="AW18" s="28"/>
      <c r="AX18" s="28"/>
      <c r="AY18" s="28"/>
      <c r="AZ18" s="28"/>
      <c r="BA18" s="28"/>
      <c r="BB18" s="19">
        <v>100</v>
      </c>
      <c r="BC18" s="28">
        <v>66</v>
      </c>
      <c r="BD18" s="19">
        <f t="shared" si="6"/>
        <v>-34</v>
      </c>
      <c r="BE18" s="19" t="str">
        <f>IF(ISERROR(IF(AW$8="Ascendente",(IF(AND(BD18&gt;=(-5),BD18&lt;=15),"Aceptable",(IF(AND(BD18&gt;=(-10),BD18&lt;(-5)),"Riesgo","Crítico")))),(IF(AND(BD18&gt;=(-15),BD18&lt;=5),"Aceptable",(IF(AND(BD18&gt;5,BD18&lt;=15),"Riesgo","Crítico")))))),"",(IF(AW18="Ascendente",(IF(AND(BD18&gt;=(-5),BD18&lt;=15),"Aceptable",(IF(AND(BD18&gt;=(-10),BD18&lt;(-5)),"Riesgo","Crítico")))),(IF(AND(BD18&gt;=(-15),BD18&lt;=5),"Aceptable",(IF(AND(BD18&gt;5,BD18&lt;=15),"Riesgo","Crítico")))))))</f>
        <v>Crítico</v>
      </c>
      <c r="BF18" s="65" t="s">
        <v>246</v>
      </c>
      <c r="BG18" s="65" t="s">
        <v>247</v>
      </c>
      <c r="BH18" s="65" t="s">
        <v>248</v>
      </c>
      <c r="BI18" s="65" t="s">
        <v>235</v>
      </c>
      <c r="BJ18" s="65" t="s">
        <v>249</v>
      </c>
      <c r="BK18" s="101" t="s">
        <v>303</v>
      </c>
      <c r="BL18" s="88" t="s">
        <v>295</v>
      </c>
      <c r="BM18" s="88" t="s">
        <v>296</v>
      </c>
      <c r="BN18" s="88" t="s">
        <v>297</v>
      </c>
      <c r="BO18" s="72" t="s">
        <v>298</v>
      </c>
      <c r="BP18" s="71" t="s">
        <v>279</v>
      </c>
    </row>
    <row r="19" spans="1:68" s="23" customFormat="1" x14ac:dyDescent="0.25">
      <c r="A19" s="33"/>
      <c r="B19" s="34"/>
      <c r="C19" s="34"/>
      <c r="D19" s="35"/>
      <c r="E19" s="34"/>
      <c r="F19" s="36"/>
      <c r="G19" s="36"/>
      <c r="H19" s="36"/>
      <c r="I19" s="36"/>
      <c r="J19" s="37"/>
      <c r="K19" s="37"/>
    </row>
    <row r="20" spans="1:68" s="23" customFormat="1" x14ac:dyDescent="0.25">
      <c r="A20" s="33"/>
      <c r="B20" s="34"/>
      <c r="C20" s="34"/>
      <c r="D20" s="35"/>
      <c r="E20" s="34"/>
      <c r="F20" s="36"/>
      <c r="G20" s="36"/>
      <c r="H20" s="36"/>
      <c r="I20" s="36"/>
      <c r="J20" s="37"/>
      <c r="K20" s="37"/>
    </row>
  </sheetData>
  <mergeCells count="19">
    <mergeCell ref="AA2:AI2"/>
    <mergeCell ref="AS2:BA2"/>
    <mergeCell ref="BB2:BJ2"/>
    <mergeCell ref="BK1:BN2"/>
    <mergeCell ref="BO2:BP2"/>
    <mergeCell ref="A6:A10"/>
    <mergeCell ref="B6:B7"/>
    <mergeCell ref="A11:A18"/>
    <mergeCell ref="K6:K7"/>
    <mergeCell ref="J1:J3"/>
    <mergeCell ref="K1:K3"/>
    <mergeCell ref="L2:L3"/>
    <mergeCell ref="L1:BF1"/>
    <mergeCell ref="C1:I2"/>
    <mergeCell ref="B1:B3"/>
    <mergeCell ref="A1:A3"/>
    <mergeCell ref="M2:Q2"/>
    <mergeCell ref="R2:V2"/>
    <mergeCell ref="AJ2:AR2"/>
  </mergeCells>
  <conditionalFormatting sqref="P4:P18 BE9:BE18 AV9:AV12 AM9:AM18 U9:U18 AV17:AV18 AV14">
    <cfRule type="containsText" dxfId="20" priority="175" operator="containsText" text="Aceptable">
      <formula>NOT(ISERROR(SEARCH("Aceptable",P4)))</formula>
    </cfRule>
    <cfRule type="containsText" dxfId="19" priority="176" operator="containsText" text="Crítico">
      <formula>NOT(ISERROR(SEARCH("Crítico",P4)))</formula>
    </cfRule>
    <cfRule type="containsText" dxfId="18" priority="177" operator="containsText" text="Riesgo">
      <formula>NOT(ISERROR(SEARCH("Riesgo",P4)))</formula>
    </cfRule>
  </conditionalFormatting>
  <conditionalFormatting sqref="BE4:BE8 AV4:AV8 AM4:AM8 U4:U8">
    <cfRule type="containsText" dxfId="17" priority="19" operator="containsText" text="Aceptable">
      <formula>NOT(ISERROR(SEARCH("Aceptable",U4)))</formula>
    </cfRule>
    <cfRule type="containsText" dxfId="16" priority="20" operator="containsText" text="Crítico">
      <formula>NOT(ISERROR(SEARCH("Crítico",U4)))</formula>
    </cfRule>
    <cfRule type="containsText" dxfId="15" priority="21" operator="containsText" text="Riesgo">
      <formula>NOT(ISERROR(SEARCH("Riesgo",U4)))</formula>
    </cfRule>
  </conditionalFormatting>
  <conditionalFormatting sqref="AD9:AD18">
    <cfRule type="containsText" dxfId="14" priority="13" operator="containsText" text="Aceptable">
      <formula>NOT(ISERROR(SEARCH("Aceptable",AD9)))</formula>
    </cfRule>
    <cfRule type="containsText" dxfId="13" priority="14" operator="containsText" text="Crítico">
      <formula>NOT(ISERROR(SEARCH("Crítico",AD9)))</formula>
    </cfRule>
    <cfRule type="containsText" dxfId="12" priority="15" operator="containsText" text="Riesgo">
      <formula>NOT(ISERROR(SEARCH("Riesgo",AD9)))</formula>
    </cfRule>
  </conditionalFormatting>
  <conditionalFormatting sqref="AD4:AD8">
    <cfRule type="containsText" dxfId="11" priority="10" operator="containsText" text="Aceptable">
      <formula>NOT(ISERROR(SEARCH("Aceptable",AD4)))</formula>
    </cfRule>
    <cfRule type="containsText" dxfId="10" priority="11" operator="containsText" text="Crítico">
      <formula>NOT(ISERROR(SEARCH("Crítico",AD4)))</formula>
    </cfRule>
    <cfRule type="containsText" dxfId="9" priority="12" operator="containsText" text="Riesgo">
      <formula>NOT(ISERROR(SEARCH("Riesgo",AD4)))</formula>
    </cfRule>
  </conditionalFormatting>
  <conditionalFormatting sqref="AV16">
    <cfRule type="containsText" dxfId="8" priority="9" operator="containsText" text="Aceptable">
      <formula>NOT(ISERROR(SEARCH(("Aceptable"),(AV16))))</formula>
    </cfRule>
  </conditionalFormatting>
  <conditionalFormatting sqref="AV16">
    <cfRule type="containsText" dxfId="7" priority="8" operator="containsText" text="Crítico">
      <formula>NOT(ISERROR(SEARCH(("Crítico"),(AV16))))</formula>
    </cfRule>
  </conditionalFormatting>
  <conditionalFormatting sqref="AV16">
    <cfRule type="containsText" dxfId="6" priority="178" operator="containsText" text="Riesgo">
      <formula>NOT(ISERROR(SEARCH(("Riesgo"),(AV16))))</formula>
    </cfRule>
  </conditionalFormatting>
  <conditionalFormatting sqref="AV13">
    <cfRule type="containsText" dxfId="5" priority="4" operator="containsText" text="Aceptable">
      <formula>NOT(ISERROR(SEARCH("Aceptable",AV13)))</formula>
    </cfRule>
    <cfRule type="containsText" dxfId="4" priority="5" operator="containsText" text="Crítico">
      <formula>NOT(ISERROR(SEARCH("Crítico",AV13)))</formula>
    </cfRule>
    <cfRule type="containsText" dxfId="3" priority="6" operator="containsText" text="Riesgo">
      <formula>NOT(ISERROR(SEARCH("Riesgo",AV13)))</formula>
    </cfRule>
  </conditionalFormatting>
  <conditionalFormatting sqref="AV15">
    <cfRule type="containsText" dxfId="2" priority="1" operator="containsText" text="Aceptable">
      <formula>NOT(ISERROR(SEARCH("Aceptable",AV15)))</formula>
    </cfRule>
    <cfRule type="containsText" dxfId="1" priority="2" operator="containsText" text="Crítico">
      <formula>NOT(ISERROR(SEARCH("Crítico",AV15)))</formula>
    </cfRule>
    <cfRule type="containsText" dxfId="0" priority="3" operator="containsText" text="Riesgo">
      <formula>NOT(ISERROR(SEARCH("Riesgo",AV15)))</formula>
    </cfRule>
  </conditionalFormatting>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Belem Olvera Guerrero</dc:creator>
  <cp:lastModifiedBy>Diana Belem Olvera Guerrero</cp:lastModifiedBy>
  <dcterms:created xsi:type="dcterms:W3CDTF">2018-05-21T17:23:01Z</dcterms:created>
  <dcterms:modified xsi:type="dcterms:W3CDTF">2022-02-17T00:26:26Z</dcterms:modified>
</cp:coreProperties>
</file>